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9CB7D32-A938-477A-8509-1B8B68995C20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Q31" i="17"/>
  <c r="AA43" i="17"/>
  <c r="AA44" i="17" s="1"/>
  <c r="AB43" i="17"/>
  <c r="AQ43" i="17" s="1"/>
  <c r="AC43" i="17"/>
  <c r="AA31" i="17"/>
  <c r="AC31" i="17" s="1"/>
  <c r="AR31" i="17" s="1"/>
  <c r="AB31" i="17"/>
  <c r="AA19" i="17"/>
  <c r="AA20" i="17" s="1"/>
  <c r="AB19" i="17"/>
  <c r="L43" i="17"/>
  <c r="N43" i="17" s="1"/>
  <c r="AR43" i="17" s="1"/>
  <c r="M43" i="17"/>
  <c r="L31" i="17"/>
  <c r="L32" i="17" s="1"/>
  <c r="M31" i="17"/>
  <c r="N31" i="17"/>
  <c r="L19" i="17"/>
  <c r="L20" i="17" s="1"/>
  <c r="M19" i="17"/>
  <c r="N19" i="17" s="1"/>
  <c r="AP31" i="16"/>
  <c r="AP19" i="16"/>
  <c r="AQ19" i="16"/>
  <c r="AA44" i="16"/>
  <c r="AA43" i="16"/>
  <c r="AB43" i="16"/>
  <c r="AC43" i="16"/>
  <c r="AA31" i="16"/>
  <c r="AA32" i="16" s="1"/>
  <c r="AB31" i="16"/>
  <c r="AQ31" i="16" s="1"/>
  <c r="AA20" i="16"/>
  <c r="AA19" i="16"/>
  <c r="AB19" i="16"/>
  <c r="AC19" i="16" s="1"/>
  <c r="L43" i="16"/>
  <c r="L44" i="16" s="1"/>
  <c r="AP44" i="16" s="1"/>
  <c r="M43" i="16"/>
  <c r="N43" i="16"/>
  <c r="L32" i="16"/>
  <c r="L31" i="16"/>
  <c r="M31" i="16"/>
  <c r="N31" i="16" s="1"/>
  <c r="L19" i="16"/>
  <c r="M19" i="16"/>
  <c r="AP43" i="15"/>
  <c r="AP19" i="15"/>
  <c r="AA43" i="15"/>
  <c r="AA44" i="15" s="1"/>
  <c r="AB43" i="15"/>
  <c r="AC43" i="15"/>
  <c r="AA31" i="15"/>
  <c r="AP31" i="15" s="1"/>
  <c r="AB31" i="15"/>
  <c r="AC31" i="15"/>
  <c r="AA19" i="15"/>
  <c r="AB19" i="15"/>
  <c r="AQ19" i="15" s="1"/>
  <c r="AC19" i="15"/>
  <c r="L43" i="15"/>
  <c r="L44" i="15" s="1"/>
  <c r="M43" i="15"/>
  <c r="N43" i="15"/>
  <c r="L31" i="15"/>
  <c r="M31" i="15"/>
  <c r="N31" i="15"/>
  <c r="AR31" i="15" s="1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N31" i="14" s="1"/>
  <c r="M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 s="1"/>
  <c r="L44" i="11"/>
  <c r="L43" i="11"/>
  <c r="M43" i="11"/>
  <c r="N43" i="11"/>
  <c r="L32" i="11"/>
  <c r="L31" i="11"/>
  <c r="M31" i="11"/>
  <c r="N31" i="11"/>
  <c r="L20" i="11"/>
  <c r="L19" i="11"/>
  <c r="M19" i="11"/>
  <c r="N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 s="1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/>
  <c r="AA20" i="8"/>
  <c r="AA19" i="8"/>
  <c r="AB19" i="8"/>
  <c r="AC19" i="8"/>
  <c r="L44" i="8"/>
  <c r="L43" i="8"/>
  <c r="M43" i="8"/>
  <c r="N43" i="8" s="1"/>
  <c r="L32" i="8"/>
  <c r="L31" i="8"/>
  <c r="M31" i="8"/>
  <c r="N31" i="8" s="1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A20" i="7"/>
  <c r="AA19" i="7"/>
  <c r="AC19" i="7" s="1"/>
  <c r="AB19" i="7"/>
  <c r="L44" i="7"/>
  <c r="L43" i="7"/>
  <c r="M43" i="7"/>
  <c r="N43" i="7" s="1"/>
  <c r="L32" i="7"/>
  <c r="L31" i="7"/>
  <c r="M31" i="7"/>
  <c r="N31" i="7"/>
  <c r="L20" i="7"/>
  <c r="L19" i="7"/>
  <c r="M19" i="7"/>
  <c r="N19" i="7"/>
  <c r="AK19" i="7"/>
  <c r="AL19" i="7"/>
  <c r="AN31" i="7"/>
  <c r="AO31" i="7"/>
  <c r="AN17" i="16"/>
  <c r="AB18" i="17"/>
  <c r="AA18" i="17"/>
  <c r="AB17" i="17"/>
  <c r="AA17" i="17"/>
  <c r="AB16" i="17"/>
  <c r="AA16" i="17"/>
  <c r="AB15" i="17"/>
  <c r="AA15" i="17"/>
  <c r="AC15" i="17" s="1"/>
  <c r="U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K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U32" i="7"/>
  <c r="S32" i="7"/>
  <c r="AK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AQ15" i="7" s="1"/>
  <c r="L15" i="7"/>
  <c r="AB18" i="9"/>
  <c r="AA18" i="9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A32" i="17" l="1"/>
  <c r="AP32" i="17" s="1"/>
  <c r="AP20" i="17"/>
  <c r="AC19" i="17"/>
  <c r="AP16" i="17"/>
  <c r="AR19" i="17"/>
  <c r="L44" i="17"/>
  <c r="AP44" i="17" s="1"/>
  <c r="AP43" i="17"/>
  <c r="N42" i="17"/>
  <c r="AQ40" i="17"/>
  <c r="AP31" i="17"/>
  <c r="AQ19" i="17"/>
  <c r="AP19" i="17"/>
  <c r="N16" i="17"/>
  <c r="AR43" i="16"/>
  <c r="AQ43" i="16"/>
  <c r="AC31" i="16"/>
  <c r="AR31" i="16"/>
  <c r="AP32" i="16"/>
  <c r="AC15" i="16"/>
  <c r="AP43" i="16"/>
  <c r="N29" i="16"/>
  <c r="N19" i="16"/>
  <c r="AR19" i="16" s="1"/>
  <c r="L20" i="16"/>
  <c r="AP20" i="16" s="1"/>
  <c r="AP44" i="15"/>
  <c r="AQ31" i="15"/>
  <c r="AA32" i="15"/>
  <c r="AA20" i="15"/>
  <c r="AR19" i="15"/>
  <c r="AR43" i="15"/>
  <c r="AQ43" i="15"/>
  <c r="L32" i="15"/>
  <c r="AP32" i="15" s="1"/>
  <c r="L20" i="15"/>
  <c r="AP20" i="15" s="1"/>
  <c r="AC31" i="7"/>
  <c r="N41" i="10"/>
  <c r="AC18" i="9"/>
  <c r="AP27" i="8"/>
  <c r="AC15" i="7"/>
  <c r="AQ41" i="11"/>
  <c r="AP29" i="4"/>
  <c r="AC28" i="14"/>
  <c r="AC16" i="11"/>
  <c r="AC18" i="7"/>
  <c r="AQ28" i="7"/>
  <c r="AQ15" i="14"/>
  <c r="N17" i="11"/>
  <c r="N16" i="10"/>
  <c r="N18" i="12"/>
  <c r="AC41" i="14"/>
  <c r="AR41" i="14" s="1"/>
  <c r="AQ29" i="14"/>
  <c r="AK31" i="14"/>
  <c r="AC29" i="14"/>
  <c r="U32" i="14"/>
  <c r="Y20" i="14"/>
  <c r="AQ42" i="11"/>
  <c r="W32" i="11"/>
  <c r="AC27" i="10"/>
  <c r="AL19" i="10"/>
  <c r="AQ41" i="6"/>
  <c r="AC15" i="12"/>
  <c r="AC30" i="9"/>
  <c r="AG31" i="9"/>
  <c r="AG43" i="8"/>
  <c r="Q44" i="8"/>
  <c r="U32" i="8"/>
  <c r="AG19" i="8"/>
  <c r="Y20" i="8"/>
  <c r="AC27" i="7"/>
  <c r="AC30" i="4"/>
  <c r="H44" i="11"/>
  <c r="N28" i="10"/>
  <c r="AQ27" i="6"/>
  <c r="AC27" i="6"/>
  <c r="Y32" i="6"/>
  <c r="AK43" i="6"/>
  <c r="U20" i="8"/>
  <c r="AP15" i="12"/>
  <c r="AG19" i="7"/>
  <c r="AG19" i="4"/>
  <c r="AM19" i="14"/>
  <c r="AK19" i="11"/>
  <c r="W20" i="10"/>
  <c r="AQ15" i="6"/>
  <c r="S20" i="9"/>
  <c r="U20" i="7"/>
  <c r="Y20" i="10"/>
  <c r="AN20" i="10" s="1"/>
  <c r="Q20" i="14"/>
  <c r="S20" i="17"/>
  <c r="AQ18" i="14"/>
  <c r="AQ17" i="11"/>
  <c r="AC16" i="17"/>
  <c r="AR16" i="17" s="1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R28" i="11" s="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AL20" i="6" s="1"/>
  <c r="N18" i="6"/>
  <c r="D20" i="6"/>
  <c r="AH20" i="6" s="1"/>
  <c r="AR40" i="12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N30" i="10"/>
  <c r="J32" i="6"/>
  <c r="AR28" i="12"/>
  <c r="B32" i="12"/>
  <c r="N27" i="9"/>
  <c r="N30" i="9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D32" i="14"/>
  <c r="AH32" i="14" s="1"/>
  <c r="AQ30" i="10"/>
  <c r="B32" i="10"/>
  <c r="N27" i="6"/>
  <c r="AR27" i="6" s="1"/>
  <c r="N29" i="6"/>
  <c r="AM31" i="12"/>
  <c r="H32" i="9"/>
  <c r="N29" i="8"/>
  <c r="AR29" i="8" s="1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N43" i="14"/>
  <c r="J44" i="14"/>
  <c r="B44" i="14"/>
  <c r="N15" i="11"/>
  <c r="AP15" i="11"/>
  <c r="N27" i="10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AL44" i="15" s="1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C20" i="17"/>
  <c r="AN32" i="17"/>
  <c r="AC32" i="16"/>
  <c r="AR16" i="16"/>
  <c r="AR40" i="16"/>
  <c r="AH32" i="16"/>
  <c r="AR41" i="15"/>
  <c r="AN32" i="15"/>
  <c r="AF20" i="15"/>
  <c r="AF32" i="15"/>
  <c r="AN20" i="15"/>
  <c r="AN44" i="4"/>
  <c r="AR29" i="14"/>
  <c r="AR28" i="14"/>
  <c r="AF32" i="10"/>
  <c r="AR27" i="12"/>
  <c r="AJ20" i="8"/>
  <c r="AN20" i="7"/>
  <c r="AR40" i="14"/>
  <c r="AR30" i="4"/>
  <c r="AR30" i="14"/>
  <c r="AJ44" i="11"/>
  <c r="AR27" i="10"/>
  <c r="AL20" i="10"/>
  <c r="AJ20" i="10"/>
  <c r="AL44" i="6"/>
  <c r="AR29" i="12"/>
  <c r="AR42" i="9"/>
  <c r="AN44" i="9"/>
  <c r="AR30" i="9"/>
  <c r="AH20" i="9"/>
  <c r="AF20" i="9"/>
  <c r="AR17" i="7"/>
  <c r="AR17" i="4"/>
  <c r="N32" i="14"/>
  <c r="AR30" i="10"/>
  <c r="AR28" i="10"/>
  <c r="AR18" i="6"/>
  <c r="AN44" i="8"/>
  <c r="AL44" i="8"/>
  <c r="AR42" i="4"/>
  <c r="AL32" i="4"/>
  <c r="AR42" i="14"/>
  <c r="AC32" i="14"/>
  <c r="AR18" i="14"/>
  <c r="AN20" i="14"/>
  <c r="AR16" i="14"/>
  <c r="AR42" i="11"/>
  <c r="AL44" i="11"/>
  <c r="AL32" i="11"/>
  <c r="AR29" i="11"/>
  <c r="AR17" i="11"/>
  <c r="AR16" i="11"/>
  <c r="AC44" i="10"/>
  <c r="AH44" i="10"/>
  <c r="AN44" i="10"/>
  <c r="AR39" i="10"/>
  <c r="AR29" i="10"/>
  <c r="AC32" i="10"/>
  <c r="AH44" i="6"/>
  <c r="AR17" i="12"/>
  <c r="AR15" i="12"/>
  <c r="AF44" i="8"/>
  <c r="AR41" i="8"/>
  <c r="AR42" i="8"/>
  <c r="AR27" i="8"/>
  <c r="AR30" i="8"/>
  <c r="AN20" i="8"/>
  <c r="AR16" i="8"/>
  <c r="AR27" i="7"/>
  <c r="AR39" i="4"/>
  <c r="AL32" i="9"/>
  <c r="AL32" i="8"/>
  <c r="AL44" i="7"/>
  <c r="AJ20" i="11"/>
  <c r="AR16" i="12"/>
  <c r="AR17" i="8"/>
  <c r="AR30" i="11"/>
  <c r="AC32" i="11"/>
  <c r="AR17" i="10"/>
  <c r="AN32" i="6"/>
  <c r="AN44" i="12"/>
  <c r="AF32" i="12"/>
  <c r="AR27" i="9"/>
  <c r="AR39" i="8"/>
  <c r="AR18" i="8"/>
  <c r="AR41" i="7"/>
  <c r="AL32" i="7"/>
  <c r="AC32" i="7"/>
  <c r="AH20" i="7"/>
  <c r="AF44" i="4"/>
  <c r="AR17" i="14"/>
  <c r="AR18" i="11"/>
  <c r="AF20" i="10"/>
  <c r="AR30" i="6"/>
  <c r="AR28" i="6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9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<sst xmlns="http://schemas.openxmlformats.org/spreadsheetml/2006/main" count="3300" uniqueCount="40">
  <si>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</si>
  <si>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</si>
  <si>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</si>
  <si>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</si>
  <si>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</si>
  <si>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</si>
  <si>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</si>
  <si>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</si>
  <si>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</si>
  <si>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</si>
  <si>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</si>
  <si>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</si>
  <si>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</si>
  <si>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</si>
  <si>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</si>
  <si>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</si>
  <si>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</si>
  <si>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</si>
  <si>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</si>
  <si>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</si>
  <si>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</si>
  <si>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</si>
  <si>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</si>
  <si>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</si>
  <si>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</si>
  <si>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</si>
  <si>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</si>
  <si>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</si>
  <si>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</si>
  <si>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</si>
  <si>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</si>
  <si>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</si>
  <si>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</si>
  <si>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</si>
  <si>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</si>
  <si>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</si>
  <si>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</si>
  <si>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</si>
  <si>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</si>
  <si>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2005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</si>
</sst>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53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669678" xfId="46" xr:uid="{710A6B78-86CF-451B-98A5-AA187DAD6486}"/>
    <cellStyle name="style1730304669725" xfId="48" xr:uid="{C4BAF662-92AD-47F8-ABD6-B94A9A7A0B67}"/>
    <cellStyle name="style1730304669809" xfId="49" xr:uid="{208093D2-29BA-4E61-B8DF-F3B8461E76B1}"/>
    <cellStyle name="style1730304669863" xfId="51" xr:uid="{BAC39B7C-D40E-4112-9230-A015821EAFF9}"/>
    <cellStyle name="style1730304671327" xfId="47" xr:uid="{336158EA-9630-4F2A-A479-486B9EF4ED59}"/>
    <cellStyle name="style1730304671866" xfId="50" xr:uid="{07E32CB8-3F7E-4091-9572-66431A344D69}"/>
    <cellStyle name="style1730304671982" xfId="52" xr:uid="{D17C9201-BDC1-4DD6-9ADA-61BE1E88A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1568419.9999999998</v>
      </c>
      <c r="C15" s="2"/>
      <c r="D15" s="2">
        <v>5626559.9999999991</v>
      </c>
      <c r="E15" s="2"/>
      <c r="F15" s="2">
        <v>1167810</v>
      </c>
      <c r="G15" s="2"/>
      <c r="H15" s="2">
        <v>7369714.0000000009</v>
      </c>
      <c r="I15" s="2"/>
      <c r="J15" s="2"/>
      <c r="K15" s="2"/>
      <c r="L15" s="1">
        <f t="shared" ref="L15:M18" si="0">B15+D15+F15+H15+J15</f>
        <v>15732504</v>
      </c>
      <c r="M15" s="12">
        <f t="shared" si="0"/>
        <v>0</v>
      </c>
      <c r="N15" s="13">
        <f>L15+M15</f>
        <v>15732504</v>
      </c>
      <c r="P15" s="3" t="s">
        <v>12</v>
      </c>
      <c r="Q15" s="2">
        <v>642</v>
      </c>
      <c r="R15" s="2">
        <v>0</v>
      </c>
      <c r="S15" s="2">
        <v>984</v>
      </c>
      <c r="T15" s="2">
        <v>0</v>
      </c>
      <c r="U15" s="2">
        <v>262</v>
      </c>
      <c r="V15" s="2">
        <v>0</v>
      </c>
      <c r="W15" s="2">
        <v>1443</v>
      </c>
      <c r="X15" s="2">
        <v>0</v>
      </c>
      <c r="Y15" s="2">
        <v>0</v>
      </c>
      <c r="Z15" s="2">
        <v>0</v>
      </c>
      <c r="AA15" s="1">
        <f t="shared" ref="AA15:AB18" si="1">Q15+S15+U15+W15+Y15</f>
        <v>3331</v>
      </c>
      <c r="AB15" s="12">
        <f t="shared" si="1"/>
        <v>0</v>
      </c>
      <c r="AC15" s="13">
        <f>AA15+AB15</f>
        <v>3331</v>
      </c>
      <c r="AE15" s="3" t="s">
        <v>12</v>
      </c>
      <c r="AF15" s="2">
        <f t="shared" ref="AF15:AR18" si="2">IFERROR(B15/Q15, "N.A.")</f>
        <v>2443.0218068535823</v>
      </c>
      <c r="AG15" s="2" t="str">
        <f t="shared" si="2"/>
        <v>N.A.</v>
      </c>
      <c r="AH15" s="2">
        <f t="shared" si="2"/>
        <v>5718.0487804878039</v>
      </c>
      <c r="AI15" s="2" t="str">
        <f t="shared" si="2"/>
        <v>N.A.</v>
      </c>
      <c r="AJ15" s="2">
        <f t="shared" si="2"/>
        <v>4457.2900763358775</v>
      </c>
      <c r="AK15" s="2" t="str">
        <f t="shared" si="2"/>
        <v>N.A.</v>
      </c>
      <c r="AL15" s="2">
        <f t="shared" si="2"/>
        <v>5107.2169092169097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4723.0573401380971</v>
      </c>
      <c r="AQ15" s="16" t="str">
        <f t="shared" si="2"/>
        <v>N.A.</v>
      </c>
      <c r="AR15" s="13">
        <f t="shared" si="2"/>
        <v>4723.0573401380971</v>
      </c>
    </row>
    <row r="16" spans="1:44" ht="15" customHeight="1" thickBot="1" x14ac:dyDescent="0.3">
      <c r="A16" s="3" t="s">
        <v>13</v>
      </c>
      <c r="B16" s="2">
        <v>1909200.0000000002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1909200.0000000002</v>
      </c>
      <c r="M16" s="12">
        <f t="shared" si="0"/>
        <v>0</v>
      </c>
      <c r="N16" s="13">
        <f>L16+M16</f>
        <v>1909200.0000000002</v>
      </c>
      <c r="P16" s="3" t="s">
        <v>13</v>
      </c>
      <c r="Q16" s="2">
        <v>1215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1215</v>
      </c>
      <c r="AB16" s="12">
        <f t="shared" si="1"/>
        <v>0</v>
      </c>
      <c r="AC16" s="13">
        <f>AA16+AB16</f>
        <v>1215</v>
      </c>
      <c r="AE16" s="3" t="s">
        <v>13</v>
      </c>
      <c r="AF16" s="2">
        <f t="shared" si="2"/>
        <v>1571.3580246913582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1571.3580246913582</v>
      </c>
      <c r="AQ16" s="16" t="str">
        <f t="shared" si="2"/>
        <v>N.A.</v>
      </c>
      <c r="AR16" s="13">
        <f t="shared" si="2"/>
        <v>1571.3580246913582</v>
      </c>
    </row>
    <row r="17" spans="1:44" ht="15" customHeight="1" thickBot="1" x14ac:dyDescent="0.3">
      <c r="A17" s="3" t="s">
        <v>14</v>
      </c>
      <c r="B17" s="2">
        <v>11400084.000000002</v>
      </c>
      <c r="C17" s="2">
        <v>63509619.000000045</v>
      </c>
      <c r="D17" s="2">
        <v>4554543.9999999991</v>
      </c>
      <c r="E17" s="2">
        <v>460000</v>
      </c>
      <c r="F17" s="2"/>
      <c r="G17" s="2">
        <v>3849249.9999999995</v>
      </c>
      <c r="H17" s="2"/>
      <c r="I17" s="2">
        <v>8912950</v>
      </c>
      <c r="J17" s="2">
        <v>0</v>
      </c>
      <c r="K17" s="2"/>
      <c r="L17" s="1">
        <f t="shared" si="0"/>
        <v>15954628</v>
      </c>
      <c r="M17" s="12">
        <f t="shared" si="0"/>
        <v>76731819.000000045</v>
      </c>
      <c r="N17" s="13">
        <f>L17+M17</f>
        <v>92686447.000000045</v>
      </c>
      <c r="P17" s="3" t="s">
        <v>14</v>
      </c>
      <c r="Q17" s="2">
        <v>3211</v>
      </c>
      <c r="R17" s="2">
        <v>12396</v>
      </c>
      <c r="S17" s="2">
        <v>956</v>
      </c>
      <c r="T17" s="2">
        <v>92</v>
      </c>
      <c r="U17" s="2">
        <v>0</v>
      </c>
      <c r="V17" s="2">
        <v>503</v>
      </c>
      <c r="W17" s="2">
        <v>0</v>
      </c>
      <c r="X17" s="2">
        <v>808</v>
      </c>
      <c r="Y17" s="2">
        <v>723</v>
      </c>
      <c r="Z17" s="2">
        <v>0</v>
      </c>
      <c r="AA17" s="1">
        <f t="shared" si="1"/>
        <v>4890</v>
      </c>
      <c r="AB17" s="12">
        <f t="shared" si="1"/>
        <v>13799</v>
      </c>
      <c r="AC17" s="13">
        <f>AA17+AB17</f>
        <v>18689</v>
      </c>
      <c r="AE17" s="3" t="s">
        <v>14</v>
      </c>
      <c r="AF17" s="2">
        <f t="shared" si="2"/>
        <v>3550.3220180629091</v>
      </c>
      <c r="AG17" s="2">
        <f t="shared" si="2"/>
        <v>5123.39617618587</v>
      </c>
      <c r="AH17" s="2">
        <f t="shared" si="2"/>
        <v>4764.1673640167355</v>
      </c>
      <c r="AI17" s="2">
        <f t="shared" si="2"/>
        <v>5000</v>
      </c>
      <c r="AJ17" s="2" t="str">
        <f t="shared" si="2"/>
        <v>N.A.</v>
      </c>
      <c r="AK17" s="2">
        <f t="shared" si="2"/>
        <v>7652.5844930417488</v>
      </c>
      <c r="AL17" s="2" t="str">
        <f t="shared" si="2"/>
        <v>N.A.</v>
      </c>
      <c r="AM17" s="2">
        <f t="shared" si="2"/>
        <v>11030.878712871287</v>
      </c>
      <c r="AN17" s="2">
        <f t="shared" si="2"/>
        <v>0</v>
      </c>
      <c r="AO17" s="2" t="str">
        <f t="shared" si="2"/>
        <v>N.A.</v>
      </c>
      <c r="AP17" s="15">
        <f t="shared" si="2"/>
        <v>3262.7051124744376</v>
      </c>
      <c r="AQ17" s="16">
        <f t="shared" si="2"/>
        <v>5560.6796869338386</v>
      </c>
      <c r="AR17" s="13">
        <f t="shared" si="2"/>
        <v>4959.4117930333377</v>
      </c>
    </row>
    <row r="18" spans="1:44" ht="15" customHeight="1" thickBot="1" x14ac:dyDescent="0.3">
      <c r="A18" s="3" t="s">
        <v>15</v>
      </c>
      <c r="B18" s="2">
        <v>392160</v>
      </c>
      <c r="C18" s="2"/>
      <c r="D18" s="2"/>
      <c r="E18" s="2"/>
      <c r="F18" s="2"/>
      <c r="G18" s="2">
        <v>877200</v>
      </c>
      <c r="H18" s="2">
        <v>490200</v>
      </c>
      <c r="I18" s="2"/>
      <c r="J18" s="2"/>
      <c r="K18" s="2"/>
      <c r="L18" s="1">
        <f t="shared" si="0"/>
        <v>882360</v>
      </c>
      <c r="M18" s="12">
        <f t="shared" si="0"/>
        <v>877200</v>
      </c>
      <c r="N18" s="13">
        <f>L18+M18</f>
        <v>1759560</v>
      </c>
      <c r="P18" s="3" t="s">
        <v>15</v>
      </c>
      <c r="Q18" s="2">
        <v>114</v>
      </c>
      <c r="R18" s="2">
        <v>0</v>
      </c>
      <c r="S18" s="2">
        <v>0</v>
      </c>
      <c r="T18" s="2">
        <v>0</v>
      </c>
      <c r="U18" s="2">
        <v>0</v>
      </c>
      <c r="V18" s="2">
        <v>85</v>
      </c>
      <c r="W18" s="2">
        <v>114</v>
      </c>
      <c r="X18" s="2">
        <v>0</v>
      </c>
      <c r="Y18" s="2">
        <v>0</v>
      </c>
      <c r="Z18" s="2">
        <v>0</v>
      </c>
      <c r="AA18" s="1">
        <f t="shared" si="1"/>
        <v>228</v>
      </c>
      <c r="AB18" s="12">
        <f t="shared" si="1"/>
        <v>85</v>
      </c>
      <c r="AC18" s="18">
        <f>AA18+AB18</f>
        <v>313</v>
      </c>
      <c r="AE18" s="3" t="s">
        <v>15</v>
      </c>
      <c r="AF18" s="2">
        <f t="shared" si="2"/>
        <v>3440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10320</v>
      </c>
      <c r="AL18" s="2">
        <f t="shared" si="2"/>
        <v>4300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3870</v>
      </c>
      <c r="AQ18" s="16">
        <f t="shared" si="2"/>
        <v>10320</v>
      </c>
      <c r="AR18" s="13">
        <f t="shared" si="2"/>
        <v>5621.597444089457</v>
      </c>
    </row>
    <row r="19" spans="1:44" ht="15" customHeight="1" thickBot="1" x14ac:dyDescent="0.3">
      <c r="A19" s="4" t="s">
        <v>16</v>
      </c>
      <c r="B19" s="2">
        <v>15269863.999999994</v>
      </c>
      <c r="C19" s="2">
        <v>63509619.000000045</v>
      </c>
      <c r="D19" s="2">
        <v>10181104</v>
      </c>
      <c r="E19" s="2">
        <v>460000</v>
      </c>
      <c r="F19" s="2">
        <v>1167810</v>
      </c>
      <c r="G19" s="2">
        <v>4726450</v>
      </c>
      <c r="H19" s="2">
        <v>7859914.0000000019</v>
      </c>
      <c r="I19" s="2">
        <v>8912950</v>
      </c>
      <c r="J19" s="2">
        <v>0</v>
      </c>
      <c r="K19" s="2"/>
      <c r="L19" s="1">
        <f t="shared" ref="L19" si="3">B19+D19+F19+H19+J19</f>
        <v>34478691.999999993</v>
      </c>
      <c r="M19" s="12">
        <f t="shared" ref="M19" si="4">C19+E19+G19+I19+K19</f>
        <v>77609019.000000045</v>
      </c>
      <c r="N19" s="18">
        <f>L19+M19</f>
        <v>112087711.00000003</v>
      </c>
      <c r="P19" s="4" t="s">
        <v>16</v>
      </c>
      <c r="Q19" s="2">
        <v>5182</v>
      </c>
      <c r="R19" s="2">
        <v>12396</v>
      </c>
      <c r="S19" s="2">
        <v>1940</v>
      </c>
      <c r="T19" s="2">
        <v>92</v>
      </c>
      <c r="U19" s="2">
        <v>262</v>
      </c>
      <c r="V19" s="2">
        <v>588</v>
      </c>
      <c r="W19" s="2">
        <v>1557</v>
      </c>
      <c r="X19" s="2">
        <v>808</v>
      </c>
      <c r="Y19" s="2">
        <v>723</v>
      </c>
      <c r="Z19" s="2">
        <v>0</v>
      </c>
      <c r="AA19" s="1">
        <f t="shared" ref="AA19" si="5">Q19+S19+U19+W19+Y19</f>
        <v>9664</v>
      </c>
      <c r="AB19" s="12">
        <f t="shared" ref="AB19" si="6">R19+T19+V19+X19+Z19</f>
        <v>13884</v>
      </c>
      <c r="AC19" s="13">
        <f>AA19+AB19</f>
        <v>23548</v>
      </c>
      <c r="AE19" s="4" t="s">
        <v>16</v>
      </c>
      <c r="AF19" s="2">
        <f t="shared" ref="AF19:AO19" si="7">IFERROR(B19/Q19, "N.A.")</f>
        <v>2946.712466229254</v>
      </c>
      <c r="AG19" s="2">
        <f t="shared" si="7"/>
        <v>5123.39617618587</v>
      </c>
      <c r="AH19" s="2">
        <f t="shared" si="7"/>
        <v>5247.9917525773199</v>
      </c>
      <c r="AI19" s="2">
        <f t="shared" si="7"/>
        <v>5000</v>
      </c>
      <c r="AJ19" s="2">
        <f t="shared" si="7"/>
        <v>4457.2900763358775</v>
      </c>
      <c r="AK19" s="2">
        <f t="shared" si="7"/>
        <v>8038.1802721088434</v>
      </c>
      <c r="AL19" s="2">
        <f t="shared" si="7"/>
        <v>5048.1143224149018</v>
      </c>
      <c r="AM19" s="2">
        <f t="shared" si="7"/>
        <v>11030.878712871287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3567.7454470198668</v>
      </c>
      <c r="AQ19" s="16">
        <f t="shared" ref="AQ19" si="9">IFERROR(M19/AB19, "N.A.")</f>
        <v>5589.8169835782228</v>
      </c>
      <c r="AR19" s="13">
        <f t="shared" ref="AR19" si="10">IFERROR(N19/AC19, "N.A.")</f>
        <v>4759.9673432987956</v>
      </c>
    </row>
    <row r="20" spans="1:44" ht="15" customHeight="1" thickBot="1" x14ac:dyDescent="0.3">
      <c r="A20" s="5" t="s">
        <v>0</v>
      </c>
      <c r="B20" s="28">
        <f>B19+C19</f>
        <v>78779483.000000045</v>
      </c>
      <c r="C20" s="30"/>
      <c r="D20" s="28">
        <f>D19+E19</f>
        <v>10641104</v>
      </c>
      <c r="E20" s="30"/>
      <c r="F20" s="28">
        <f>F19+G19</f>
        <v>5894260</v>
      </c>
      <c r="G20" s="30"/>
      <c r="H20" s="28">
        <f>H19+I19</f>
        <v>16772864.000000002</v>
      </c>
      <c r="I20" s="30"/>
      <c r="J20" s="28">
        <f>J19+K19</f>
        <v>0</v>
      </c>
      <c r="K20" s="30"/>
      <c r="L20" s="28">
        <f>L19+M19</f>
        <v>112087711.00000003</v>
      </c>
      <c r="M20" s="29"/>
      <c r="N20" s="19">
        <f>B20+D20+F20+H20+J20</f>
        <v>112087711.00000004</v>
      </c>
      <c r="P20" s="5" t="s">
        <v>0</v>
      </c>
      <c r="Q20" s="28">
        <f>Q19+R19</f>
        <v>17578</v>
      </c>
      <c r="R20" s="30"/>
      <c r="S20" s="28">
        <f>S19+T19</f>
        <v>2032</v>
      </c>
      <c r="T20" s="30"/>
      <c r="U20" s="28">
        <f>U19+V19</f>
        <v>850</v>
      </c>
      <c r="V20" s="30"/>
      <c r="W20" s="28">
        <f>W19+X19</f>
        <v>2365</v>
      </c>
      <c r="X20" s="30"/>
      <c r="Y20" s="28">
        <f>Y19+Z19</f>
        <v>723</v>
      </c>
      <c r="Z20" s="30"/>
      <c r="AA20" s="28">
        <f>AA19+AB19</f>
        <v>23548</v>
      </c>
      <c r="AB20" s="30"/>
      <c r="AC20" s="20">
        <f>Q20+S20+U20+W20+Y20</f>
        <v>23548</v>
      </c>
      <c r="AE20" s="5" t="s">
        <v>0</v>
      </c>
      <c r="AF20" s="31">
        <f>IFERROR(B20/Q20,"N.A.")</f>
        <v>4481.7091250426693</v>
      </c>
      <c r="AG20" s="32"/>
      <c r="AH20" s="31">
        <f>IFERROR(D20/S20,"N.A.")</f>
        <v>5236.7637795275587</v>
      </c>
      <c r="AI20" s="32"/>
      <c r="AJ20" s="31">
        <f>IFERROR(F20/U20,"N.A.")</f>
        <v>6934.4235294117643</v>
      </c>
      <c r="AK20" s="32"/>
      <c r="AL20" s="31">
        <f>IFERROR(H20/W20,"N.A.")</f>
        <v>7092.1200845665971</v>
      </c>
      <c r="AM20" s="32"/>
      <c r="AN20" s="31">
        <f>IFERROR(J20/Y20,"N.A.")</f>
        <v>0</v>
      </c>
      <c r="AO20" s="32"/>
      <c r="AP20" s="31">
        <f>IFERROR(L20/AA20,"N.A.")</f>
        <v>4759.9673432987956</v>
      </c>
      <c r="AQ20" s="32"/>
      <c r="AR20" s="17">
        <f>IFERROR(N20/AC20, "N.A.")</f>
        <v>4759.9673432987956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1325899.9999999998</v>
      </c>
      <c r="C27" s="2"/>
      <c r="D27" s="2">
        <v>4894935</v>
      </c>
      <c r="E27" s="2"/>
      <c r="F27" s="2">
        <v>1167810</v>
      </c>
      <c r="G27" s="2"/>
      <c r="H27" s="2">
        <v>6212240</v>
      </c>
      <c r="I27" s="2"/>
      <c r="J27" s="2"/>
      <c r="K27" s="2"/>
      <c r="L27" s="1">
        <f t="shared" ref="L27:M30" si="11">B27+D27+F27+H27+J27</f>
        <v>13600885</v>
      </c>
      <c r="M27" s="12">
        <f t="shared" si="11"/>
        <v>0</v>
      </c>
      <c r="N27" s="13">
        <f>L27+M27</f>
        <v>13600885</v>
      </c>
      <c r="P27" s="3" t="s">
        <v>12</v>
      </c>
      <c r="Q27" s="2">
        <v>423</v>
      </c>
      <c r="R27" s="2">
        <v>0</v>
      </c>
      <c r="S27" s="2">
        <v>807</v>
      </c>
      <c r="T27" s="2">
        <v>0</v>
      </c>
      <c r="U27" s="2">
        <v>262</v>
      </c>
      <c r="V27" s="2">
        <v>0</v>
      </c>
      <c r="W27" s="2">
        <v>1125</v>
      </c>
      <c r="X27" s="2">
        <v>0</v>
      </c>
      <c r="Y27" s="2">
        <v>0</v>
      </c>
      <c r="Z27" s="2">
        <v>0</v>
      </c>
      <c r="AA27" s="1">
        <f t="shared" ref="AA27:AB30" si="12">Q27+S27+U27+W27+Y27</f>
        <v>2617</v>
      </c>
      <c r="AB27" s="12">
        <f t="shared" si="12"/>
        <v>0</v>
      </c>
      <c r="AC27" s="13">
        <f>AA27+AB27</f>
        <v>2617</v>
      </c>
      <c r="AE27" s="3" t="s">
        <v>12</v>
      </c>
      <c r="AF27" s="2">
        <f t="shared" ref="AF27:AR30" si="13">IFERROR(B27/Q27, "N.A.")</f>
        <v>3134.5153664302593</v>
      </c>
      <c r="AG27" s="2" t="str">
        <f t="shared" si="13"/>
        <v>N.A.</v>
      </c>
      <c r="AH27" s="2">
        <f t="shared" si="13"/>
        <v>6065.5947955390338</v>
      </c>
      <c r="AI27" s="2" t="str">
        <f t="shared" si="13"/>
        <v>N.A.</v>
      </c>
      <c r="AJ27" s="2">
        <f t="shared" si="13"/>
        <v>4457.2900763358775</v>
      </c>
      <c r="AK27" s="2" t="str">
        <f t="shared" si="13"/>
        <v>N.A.</v>
      </c>
      <c r="AL27" s="2">
        <f t="shared" si="13"/>
        <v>5521.9911111111114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5197.1283912877343</v>
      </c>
      <c r="AQ27" s="16" t="str">
        <f t="shared" si="13"/>
        <v>N.A.</v>
      </c>
      <c r="AR27" s="13">
        <f t="shared" si="13"/>
        <v>5197.1283912877343</v>
      </c>
    </row>
    <row r="28" spans="1:44" ht="15" customHeight="1" thickBot="1" x14ac:dyDescent="0.3">
      <c r="A28" s="3" t="s">
        <v>13</v>
      </c>
      <c r="B28" s="2">
        <v>206400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206400</v>
      </c>
      <c r="M28" s="12">
        <f t="shared" si="11"/>
        <v>0</v>
      </c>
      <c r="N28" s="13">
        <f>L28+M28</f>
        <v>206400</v>
      </c>
      <c r="P28" s="3" t="s">
        <v>13</v>
      </c>
      <c r="Q28" s="2">
        <v>120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120</v>
      </c>
      <c r="AB28" s="12">
        <f t="shared" si="12"/>
        <v>0</v>
      </c>
      <c r="AC28" s="13">
        <f>AA28+AB28</f>
        <v>120</v>
      </c>
      <c r="AE28" s="3" t="s">
        <v>13</v>
      </c>
      <c r="AF28" s="2">
        <f t="shared" si="13"/>
        <v>1720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1720</v>
      </c>
      <c r="AQ28" s="16" t="str">
        <f t="shared" si="13"/>
        <v>N.A.</v>
      </c>
      <c r="AR28" s="13">
        <f t="shared" si="13"/>
        <v>1720</v>
      </c>
    </row>
    <row r="29" spans="1:44" ht="15" customHeight="1" thickBot="1" x14ac:dyDescent="0.3">
      <c r="A29" s="3" t="s">
        <v>14</v>
      </c>
      <c r="B29" s="2">
        <v>8113685.0000000009</v>
      </c>
      <c r="C29" s="2">
        <v>48045699.000000007</v>
      </c>
      <c r="D29" s="2">
        <v>3352480</v>
      </c>
      <c r="E29" s="2">
        <v>460000</v>
      </c>
      <c r="F29" s="2"/>
      <c r="G29" s="2">
        <v>2570000</v>
      </c>
      <c r="H29" s="2"/>
      <c r="I29" s="2">
        <v>3644710</v>
      </c>
      <c r="J29" s="2">
        <v>0</v>
      </c>
      <c r="K29" s="2"/>
      <c r="L29" s="1">
        <f t="shared" si="11"/>
        <v>11466165</v>
      </c>
      <c r="M29" s="12">
        <f t="shared" si="11"/>
        <v>54720409.000000007</v>
      </c>
      <c r="N29" s="13">
        <f>L29+M29</f>
        <v>66186574.000000007</v>
      </c>
      <c r="P29" s="3" t="s">
        <v>14</v>
      </c>
      <c r="Q29" s="2">
        <v>1980</v>
      </c>
      <c r="R29" s="2">
        <v>8680</v>
      </c>
      <c r="S29" s="2">
        <v>602</v>
      </c>
      <c r="T29" s="2">
        <v>92</v>
      </c>
      <c r="U29" s="2">
        <v>0</v>
      </c>
      <c r="V29" s="2">
        <v>418</v>
      </c>
      <c r="W29" s="2">
        <v>0</v>
      </c>
      <c r="X29" s="2">
        <v>538</v>
      </c>
      <c r="Y29" s="2">
        <v>156</v>
      </c>
      <c r="Z29" s="2">
        <v>0</v>
      </c>
      <c r="AA29" s="1">
        <f t="shared" si="12"/>
        <v>2738</v>
      </c>
      <c r="AB29" s="12">
        <f t="shared" si="12"/>
        <v>9728</v>
      </c>
      <c r="AC29" s="13">
        <f>AA29+AB29</f>
        <v>12466</v>
      </c>
      <c r="AE29" s="3" t="s">
        <v>14</v>
      </c>
      <c r="AF29" s="2">
        <f t="shared" si="13"/>
        <v>4097.8207070707076</v>
      </c>
      <c r="AG29" s="2">
        <f t="shared" si="13"/>
        <v>5535.2187788018446</v>
      </c>
      <c r="AH29" s="2">
        <f t="shared" si="13"/>
        <v>5568.9036544850496</v>
      </c>
      <c r="AI29" s="2">
        <f t="shared" si="13"/>
        <v>5000</v>
      </c>
      <c r="AJ29" s="2" t="str">
        <f t="shared" si="13"/>
        <v>N.A.</v>
      </c>
      <c r="AK29" s="2">
        <f t="shared" si="13"/>
        <v>6148.3253588516745</v>
      </c>
      <c r="AL29" s="2" t="str">
        <f t="shared" si="13"/>
        <v>N.A.</v>
      </c>
      <c r="AM29" s="2">
        <f t="shared" si="13"/>
        <v>6774.5539033457253</v>
      </c>
      <c r="AN29" s="2">
        <f t="shared" si="13"/>
        <v>0</v>
      </c>
      <c r="AO29" s="2" t="str">
        <f t="shared" si="13"/>
        <v>N.A.</v>
      </c>
      <c r="AP29" s="15">
        <f t="shared" si="13"/>
        <v>4187.7885317750179</v>
      </c>
      <c r="AQ29" s="16">
        <f t="shared" si="13"/>
        <v>5625.0420435855267</v>
      </c>
      <c r="AR29" s="13">
        <f t="shared" si="13"/>
        <v>5309.3673993261682</v>
      </c>
    </row>
    <row r="30" spans="1:44" ht="15" customHeight="1" thickBot="1" x14ac:dyDescent="0.3">
      <c r="A30" s="3" t="s">
        <v>15</v>
      </c>
      <c r="B30" s="2">
        <v>392160</v>
      </c>
      <c r="C30" s="2"/>
      <c r="D30" s="2"/>
      <c r="E30" s="2"/>
      <c r="F30" s="2"/>
      <c r="G30" s="2">
        <v>877200</v>
      </c>
      <c r="H30" s="2">
        <v>490200</v>
      </c>
      <c r="I30" s="2"/>
      <c r="J30" s="2"/>
      <c r="K30" s="2"/>
      <c r="L30" s="1">
        <f t="shared" si="11"/>
        <v>882360</v>
      </c>
      <c r="M30" s="12">
        <f t="shared" si="11"/>
        <v>877200</v>
      </c>
      <c r="N30" s="13">
        <f>L30+M30</f>
        <v>1759560</v>
      </c>
      <c r="P30" s="3" t="s">
        <v>15</v>
      </c>
      <c r="Q30" s="2">
        <v>114</v>
      </c>
      <c r="R30" s="2">
        <v>0</v>
      </c>
      <c r="S30" s="2">
        <v>0</v>
      </c>
      <c r="T30" s="2">
        <v>0</v>
      </c>
      <c r="U30" s="2">
        <v>0</v>
      </c>
      <c r="V30" s="2">
        <v>85</v>
      </c>
      <c r="W30" s="2">
        <v>114</v>
      </c>
      <c r="X30" s="2">
        <v>0</v>
      </c>
      <c r="Y30" s="2">
        <v>0</v>
      </c>
      <c r="Z30" s="2">
        <v>0</v>
      </c>
      <c r="AA30" s="1">
        <f t="shared" si="12"/>
        <v>228</v>
      </c>
      <c r="AB30" s="12">
        <f t="shared" si="12"/>
        <v>85</v>
      </c>
      <c r="AC30" s="18">
        <f>AA30+AB30</f>
        <v>313</v>
      </c>
      <c r="AE30" s="3" t="s">
        <v>15</v>
      </c>
      <c r="AF30" s="2">
        <f t="shared" si="13"/>
        <v>3440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10320</v>
      </c>
      <c r="AL30" s="2">
        <f t="shared" si="13"/>
        <v>4300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3870</v>
      </c>
      <c r="AQ30" s="16">
        <f t="shared" si="13"/>
        <v>10320</v>
      </c>
      <c r="AR30" s="13">
        <f t="shared" si="13"/>
        <v>5621.597444089457</v>
      </c>
    </row>
    <row r="31" spans="1:44" ht="15" customHeight="1" thickBot="1" x14ac:dyDescent="0.3">
      <c r="A31" s="4" t="s">
        <v>16</v>
      </c>
      <c r="B31" s="2">
        <v>10038145.000000002</v>
      </c>
      <c r="C31" s="2">
        <v>48045699.000000007</v>
      </c>
      <c r="D31" s="2">
        <v>8247415.0000000009</v>
      </c>
      <c r="E31" s="2">
        <v>460000</v>
      </c>
      <c r="F31" s="2">
        <v>1167810</v>
      </c>
      <c r="G31" s="2">
        <v>3447199.9999999995</v>
      </c>
      <c r="H31" s="2">
        <v>6702440</v>
      </c>
      <c r="I31" s="2">
        <v>3644710</v>
      </c>
      <c r="J31" s="2">
        <v>0</v>
      </c>
      <c r="K31" s="2"/>
      <c r="L31" s="1">
        <f t="shared" ref="L31" si="14">B31+D31+F31+H31+J31</f>
        <v>26155810.000000004</v>
      </c>
      <c r="M31" s="12">
        <f t="shared" ref="M31" si="15">C31+E31+G31+I31+K31</f>
        <v>55597609.000000007</v>
      </c>
      <c r="N31" s="18">
        <f>L31+M31</f>
        <v>81753419.000000015</v>
      </c>
      <c r="P31" s="4" t="s">
        <v>16</v>
      </c>
      <c r="Q31" s="2">
        <v>2637</v>
      </c>
      <c r="R31" s="2">
        <v>8680</v>
      </c>
      <c r="S31" s="2">
        <v>1409</v>
      </c>
      <c r="T31" s="2">
        <v>92</v>
      </c>
      <c r="U31" s="2">
        <v>262</v>
      </c>
      <c r="V31" s="2">
        <v>503</v>
      </c>
      <c r="W31" s="2">
        <v>1239</v>
      </c>
      <c r="X31" s="2">
        <v>538</v>
      </c>
      <c r="Y31" s="2">
        <v>156</v>
      </c>
      <c r="Z31" s="2">
        <v>0</v>
      </c>
      <c r="AA31" s="1">
        <f t="shared" ref="AA31" si="16">Q31+S31+U31+W31+Y31</f>
        <v>5703</v>
      </c>
      <c r="AB31" s="12">
        <f t="shared" ref="AB31" si="17">R31+T31+V31+X31+Z31</f>
        <v>9813</v>
      </c>
      <c r="AC31" s="13">
        <f>AA31+AB31</f>
        <v>15516</v>
      </c>
      <c r="AE31" s="4" t="s">
        <v>16</v>
      </c>
      <c r="AF31" s="2">
        <f t="shared" ref="AF31:AO31" si="18">IFERROR(B31/Q31, "N.A.")</f>
        <v>3806.6533940083436</v>
      </c>
      <c r="AG31" s="2">
        <f t="shared" si="18"/>
        <v>5535.2187788018446</v>
      </c>
      <c r="AH31" s="2">
        <f t="shared" si="18"/>
        <v>5853.3818310858769</v>
      </c>
      <c r="AI31" s="2">
        <f t="shared" si="18"/>
        <v>5000</v>
      </c>
      <c r="AJ31" s="2">
        <f t="shared" si="18"/>
        <v>4457.2900763358775</v>
      </c>
      <c r="AK31" s="2">
        <f t="shared" si="18"/>
        <v>6853.2803180914507</v>
      </c>
      <c r="AL31" s="2">
        <f t="shared" si="18"/>
        <v>5409.5560936238899</v>
      </c>
      <c r="AM31" s="2">
        <f t="shared" si="18"/>
        <v>6774.5539033457253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4586.3247413641948</v>
      </c>
      <c r="AQ31" s="16">
        <f t="shared" ref="AQ31" si="20">IFERROR(M31/AB31, "N.A.")</f>
        <v>5665.7096708447989</v>
      </c>
      <c r="AR31" s="13">
        <f t="shared" ref="AR31" si="21">IFERROR(N31/AC31, "N.A.")</f>
        <v>5268.9751869038419</v>
      </c>
    </row>
    <row r="32" spans="1:44" ht="15" customHeight="1" thickBot="1" x14ac:dyDescent="0.3">
      <c r="A32" s="5" t="s">
        <v>0</v>
      </c>
      <c r="B32" s="28">
        <f>B31+C31</f>
        <v>58083844.000000007</v>
      </c>
      <c r="C32" s="30"/>
      <c r="D32" s="28">
        <f>D31+E31</f>
        <v>8707415</v>
      </c>
      <c r="E32" s="30"/>
      <c r="F32" s="28">
        <f>F31+G31</f>
        <v>4615010</v>
      </c>
      <c r="G32" s="30"/>
      <c r="H32" s="28">
        <f>H31+I31</f>
        <v>10347150</v>
      </c>
      <c r="I32" s="30"/>
      <c r="J32" s="28">
        <f>J31+K31</f>
        <v>0</v>
      </c>
      <c r="K32" s="30"/>
      <c r="L32" s="28">
        <f>L31+M31</f>
        <v>81753419.000000015</v>
      </c>
      <c r="M32" s="29"/>
      <c r="N32" s="19">
        <f>B32+D32+F32+H32+J32</f>
        <v>81753419</v>
      </c>
      <c r="P32" s="5" t="s">
        <v>0</v>
      </c>
      <c r="Q32" s="28">
        <f>Q31+R31</f>
        <v>11317</v>
      </c>
      <c r="R32" s="30"/>
      <c r="S32" s="28">
        <f>S31+T31</f>
        <v>1501</v>
      </c>
      <c r="T32" s="30"/>
      <c r="U32" s="28">
        <f>U31+V31</f>
        <v>765</v>
      </c>
      <c r="V32" s="30"/>
      <c r="W32" s="28">
        <f>W31+X31</f>
        <v>1777</v>
      </c>
      <c r="X32" s="30"/>
      <c r="Y32" s="28">
        <f>Y31+Z31</f>
        <v>156</v>
      </c>
      <c r="Z32" s="30"/>
      <c r="AA32" s="28">
        <f>AA31+AB31</f>
        <v>15516</v>
      </c>
      <c r="AB32" s="30"/>
      <c r="AC32" s="20">
        <f>Q32+S32+U32+W32+Y32</f>
        <v>15516</v>
      </c>
      <c r="AE32" s="5" t="s">
        <v>0</v>
      </c>
      <c r="AF32" s="31">
        <f>IFERROR(B32/Q32,"N.A.")</f>
        <v>5132.4418132013789</v>
      </c>
      <c r="AG32" s="32"/>
      <c r="AH32" s="31">
        <f>IFERROR(D32/S32,"N.A.")</f>
        <v>5801.0759493670885</v>
      </c>
      <c r="AI32" s="32"/>
      <c r="AJ32" s="31">
        <f>IFERROR(F32/U32,"N.A.")</f>
        <v>6032.6928104575163</v>
      </c>
      <c r="AK32" s="32"/>
      <c r="AL32" s="31">
        <f>IFERROR(H32/W32,"N.A.")</f>
        <v>5822.8193584693299</v>
      </c>
      <c r="AM32" s="32"/>
      <c r="AN32" s="31">
        <f>IFERROR(J32/Y32,"N.A.")</f>
        <v>0</v>
      </c>
      <c r="AO32" s="32"/>
      <c r="AP32" s="31">
        <f>IFERROR(L32/AA32,"N.A.")</f>
        <v>5268.9751869038419</v>
      </c>
      <c r="AQ32" s="32"/>
      <c r="AR32" s="17">
        <f>IFERROR(N32/AC32, "N.A.")</f>
        <v>5268.9751869038409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242520.00000000003</v>
      </c>
      <c r="C39" s="2"/>
      <c r="D39" s="2">
        <v>731625</v>
      </c>
      <c r="E39" s="2"/>
      <c r="F39" s="2"/>
      <c r="G39" s="2"/>
      <c r="H39" s="2">
        <v>1157474</v>
      </c>
      <c r="I39" s="2"/>
      <c r="J39" s="2"/>
      <c r="K39" s="2"/>
      <c r="L39" s="1">
        <f t="shared" ref="L39:M42" si="22">B39+D39+F39+H39+J39</f>
        <v>2131619</v>
      </c>
      <c r="M39" s="12">
        <f t="shared" si="22"/>
        <v>0</v>
      </c>
      <c r="N39" s="13">
        <f>L39+M39</f>
        <v>2131619</v>
      </c>
      <c r="P39" s="3" t="s">
        <v>12</v>
      </c>
      <c r="Q39" s="2">
        <v>219</v>
      </c>
      <c r="R39" s="2">
        <v>0</v>
      </c>
      <c r="S39" s="2">
        <v>177</v>
      </c>
      <c r="T39" s="2">
        <v>0</v>
      </c>
      <c r="U39" s="2">
        <v>0</v>
      </c>
      <c r="V39" s="2">
        <v>0</v>
      </c>
      <c r="W39" s="2">
        <v>318</v>
      </c>
      <c r="X39" s="2">
        <v>0</v>
      </c>
      <c r="Y39" s="2">
        <v>0</v>
      </c>
      <c r="Z39" s="2">
        <v>0</v>
      </c>
      <c r="AA39" s="1">
        <f t="shared" ref="AA39:AB42" si="23">Q39+S39+U39+W39+Y39</f>
        <v>714</v>
      </c>
      <c r="AB39" s="12">
        <f t="shared" si="23"/>
        <v>0</v>
      </c>
      <c r="AC39" s="13">
        <f>AA39+AB39</f>
        <v>714</v>
      </c>
      <c r="AE39" s="3" t="s">
        <v>12</v>
      </c>
      <c r="AF39" s="2">
        <f t="shared" ref="AF39:AR42" si="24">IFERROR(B39/Q39, "N.A.")</f>
        <v>1107.3972602739727</v>
      </c>
      <c r="AG39" s="2" t="str">
        <f t="shared" si="24"/>
        <v>N.A.</v>
      </c>
      <c r="AH39" s="2">
        <f t="shared" si="24"/>
        <v>4133.4745762711864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3639.8553459119498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2985.4607843137255</v>
      </c>
      <c r="AQ39" s="16" t="str">
        <f t="shared" si="24"/>
        <v>N.A.</v>
      </c>
      <c r="AR39" s="13">
        <f t="shared" si="24"/>
        <v>2985.4607843137255</v>
      </c>
    </row>
    <row r="40" spans="1:44" ht="15" customHeight="1" thickBot="1" x14ac:dyDescent="0.3">
      <c r="A40" s="3" t="s">
        <v>13</v>
      </c>
      <c r="B40" s="2">
        <v>1702800.0000000002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1702800.0000000002</v>
      </c>
      <c r="M40" s="12">
        <f t="shared" si="22"/>
        <v>0</v>
      </c>
      <c r="N40" s="13">
        <f>L40+M40</f>
        <v>1702800.0000000002</v>
      </c>
      <c r="P40" s="3" t="s">
        <v>13</v>
      </c>
      <c r="Q40" s="2">
        <v>1095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1095</v>
      </c>
      <c r="AB40" s="12">
        <f t="shared" si="23"/>
        <v>0</v>
      </c>
      <c r="AC40" s="13">
        <f>AA40+AB40</f>
        <v>1095</v>
      </c>
      <c r="AE40" s="3" t="s">
        <v>13</v>
      </c>
      <c r="AF40" s="2">
        <f t="shared" si="24"/>
        <v>1555.0684931506851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1555.0684931506851</v>
      </c>
      <c r="AQ40" s="16" t="str">
        <f t="shared" si="24"/>
        <v>N.A.</v>
      </c>
      <c r="AR40" s="13">
        <f t="shared" si="24"/>
        <v>1555.0684931506851</v>
      </c>
    </row>
    <row r="41" spans="1:44" ht="15" customHeight="1" thickBot="1" x14ac:dyDescent="0.3">
      <c r="A41" s="3" t="s">
        <v>14</v>
      </c>
      <c r="B41" s="2">
        <v>3286398.9999999995</v>
      </c>
      <c r="C41" s="2">
        <v>15463919.999999998</v>
      </c>
      <c r="D41" s="2">
        <v>1202064</v>
      </c>
      <c r="E41" s="2"/>
      <c r="F41" s="2"/>
      <c r="G41" s="2">
        <v>1279250</v>
      </c>
      <c r="H41" s="2"/>
      <c r="I41" s="2">
        <v>5268240</v>
      </c>
      <c r="J41" s="2">
        <v>0</v>
      </c>
      <c r="K41" s="2"/>
      <c r="L41" s="1">
        <f t="shared" si="22"/>
        <v>4488463</v>
      </c>
      <c r="M41" s="12">
        <f t="shared" si="22"/>
        <v>22011410</v>
      </c>
      <c r="N41" s="13">
        <f>L41+M41</f>
        <v>26499873</v>
      </c>
      <c r="P41" s="3" t="s">
        <v>14</v>
      </c>
      <c r="Q41" s="2">
        <v>1231</v>
      </c>
      <c r="R41" s="2">
        <v>3716</v>
      </c>
      <c r="S41" s="2">
        <v>354</v>
      </c>
      <c r="T41" s="2">
        <v>0</v>
      </c>
      <c r="U41" s="2">
        <v>0</v>
      </c>
      <c r="V41" s="2">
        <v>85</v>
      </c>
      <c r="W41" s="2">
        <v>0</v>
      </c>
      <c r="X41" s="2">
        <v>270</v>
      </c>
      <c r="Y41" s="2">
        <v>567</v>
      </c>
      <c r="Z41" s="2">
        <v>0</v>
      </c>
      <c r="AA41" s="1">
        <f t="shared" si="23"/>
        <v>2152</v>
      </c>
      <c r="AB41" s="12">
        <f t="shared" si="23"/>
        <v>4071</v>
      </c>
      <c r="AC41" s="13">
        <f>AA41+AB41</f>
        <v>6223</v>
      </c>
      <c r="AE41" s="3" t="s">
        <v>14</v>
      </c>
      <c r="AF41" s="2">
        <f t="shared" si="24"/>
        <v>2669.6986190089356</v>
      </c>
      <c r="AG41" s="2">
        <f t="shared" si="24"/>
        <v>4161.4424111948329</v>
      </c>
      <c r="AH41" s="2">
        <f t="shared" si="24"/>
        <v>3395.6610169491523</v>
      </c>
      <c r="AI41" s="2" t="str">
        <f t="shared" si="24"/>
        <v>N.A.</v>
      </c>
      <c r="AJ41" s="2" t="str">
        <f t="shared" si="24"/>
        <v>N.A.</v>
      </c>
      <c r="AK41" s="2">
        <f t="shared" si="24"/>
        <v>15050</v>
      </c>
      <c r="AL41" s="2" t="str">
        <f t="shared" si="24"/>
        <v>N.A.</v>
      </c>
      <c r="AM41" s="2">
        <f t="shared" si="24"/>
        <v>19512</v>
      </c>
      <c r="AN41" s="2">
        <f t="shared" si="24"/>
        <v>0</v>
      </c>
      <c r="AO41" s="2" t="str">
        <f t="shared" si="24"/>
        <v>N.A.</v>
      </c>
      <c r="AP41" s="15">
        <f t="shared" si="24"/>
        <v>2085.7170074349442</v>
      </c>
      <c r="AQ41" s="16">
        <f t="shared" si="24"/>
        <v>5406.8803733726354</v>
      </c>
      <c r="AR41" s="13">
        <f t="shared" si="24"/>
        <v>4258.3758637313194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5231719</v>
      </c>
      <c r="C43" s="2">
        <v>15463919.999999998</v>
      </c>
      <c r="D43" s="2">
        <v>1933688.9999999998</v>
      </c>
      <c r="E43" s="2"/>
      <c r="F43" s="2"/>
      <c r="G43" s="2">
        <v>1279250</v>
      </c>
      <c r="H43" s="2">
        <v>1157474</v>
      </c>
      <c r="I43" s="2">
        <v>5268240</v>
      </c>
      <c r="J43" s="2">
        <v>0</v>
      </c>
      <c r="K43" s="2"/>
      <c r="L43" s="1">
        <f t="shared" ref="L43" si="25">B43+D43+F43+H43+J43</f>
        <v>8322882</v>
      </c>
      <c r="M43" s="12">
        <f t="shared" ref="M43" si="26">C43+E43+G43+I43+K43</f>
        <v>22011410</v>
      </c>
      <c r="N43" s="18">
        <f>L43+M43</f>
        <v>30334292</v>
      </c>
      <c r="P43" s="4" t="s">
        <v>16</v>
      </c>
      <c r="Q43" s="2">
        <v>2545</v>
      </c>
      <c r="R43" s="2">
        <v>3716</v>
      </c>
      <c r="S43" s="2">
        <v>531</v>
      </c>
      <c r="T43" s="2">
        <v>0</v>
      </c>
      <c r="U43" s="2">
        <v>0</v>
      </c>
      <c r="V43" s="2">
        <v>85</v>
      </c>
      <c r="W43" s="2">
        <v>318</v>
      </c>
      <c r="X43" s="2">
        <v>270</v>
      </c>
      <c r="Y43" s="2">
        <v>567</v>
      </c>
      <c r="Z43" s="2">
        <v>0</v>
      </c>
      <c r="AA43" s="1">
        <f t="shared" ref="AA43" si="27">Q43+S43+U43+W43+Y43</f>
        <v>3961</v>
      </c>
      <c r="AB43" s="12">
        <f t="shared" ref="AB43" si="28">R43+T43+V43+X43+Z43</f>
        <v>4071</v>
      </c>
      <c r="AC43" s="18">
        <f>AA43+AB43</f>
        <v>8032</v>
      </c>
      <c r="AE43" s="4" t="s">
        <v>16</v>
      </c>
      <c r="AF43" s="2">
        <f t="shared" ref="AF43:AO43" si="29">IFERROR(B43/Q43, "N.A.")</f>
        <v>2055.6852652259331</v>
      </c>
      <c r="AG43" s="2">
        <f t="shared" si="29"/>
        <v>4161.4424111948329</v>
      </c>
      <c r="AH43" s="2">
        <f t="shared" si="29"/>
        <v>3641.5988700564967</v>
      </c>
      <c r="AI43" s="2" t="str">
        <f t="shared" si="29"/>
        <v>N.A.</v>
      </c>
      <c r="AJ43" s="2" t="str">
        <f t="shared" si="29"/>
        <v>N.A.</v>
      </c>
      <c r="AK43" s="2">
        <f t="shared" si="29"/>
        <v>15050</v>
      </c>
      <c r="AL43" s="2">
        <f t="shared" si="29"/>
        <v>3639.8553459119498</v>
      </c>
      <c r="AM43" s="2">
        <f t="shared" si="29"/>
        <v>19512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2101.2072708911892</v>
      </c>
      <c r="AQ43" s="16">
        <f t="shared" ref="AQ43" si="31">IFERROR(M43/AB43, "N.A.")</f>
        <v>5406.8803733726354</v>
      </c>
      <c r="AR43" s="13">
        <f t="shared" ref="AR43" si="32">IFERROR(N43/AC43, "N.A.")</f>
        <v>3776.6797808764941</v>
      </c>
    </row>
    <row r="44" spans="1:44" ht="15" customHeight="1" thickBot="1" x14ac:dyDescent="0.3">
      <c r="A44" s="5" t="s">
        <v>0</v>
      </c>
      <c r="B44" s="28">
        <f>B43+C43</f>
        <v>20695639</v>
      </c>
      <c r="C44" s="30"/>
      <c r="D44" s="28">
        <f>D43+E43</f>
        <v>1933688.9999999998</v>
      </c>
      <c r="E44" s="30"/>
      <c r="F44" s="28">
        <f>F43+G43</f>
        <v>1279250</v>
      </c>
      <c r="G44" s="30"/>
      <c r="H44" s="28">
        <f>H43+I43</f>
        <v>6425714</v>
      </c>
      <c r="I44" s="30"/>
      <c r="J44" s="28">
        <f>J43+K43</f>
        <v>0</v>
      </c>
      <c r="K44" s="30"/>
      <c r="L44" s="28">
        <f>L43+M43</f>
        <v>30334292</v>
      </c>
      <c r="M44" s="29"/>
      <c r="N44" s="19">
        <f>B44+D44+F44+H44+J44</f>
        <v>30334292</v>
      </c>
      <c r="P44" s="5" t="s">
        <v>0</v>
      </c>
      <c r="Q44" s="28">
        <f>Q43+R43</f>
        <v>6261</v>
      </c>
      <c r="R44" s="30"/>
      <c r="S44" s="28">
        <f>S43+T43</f>
        <v>531</v>
      </c>
      <c r="T44" s="30"/>
      <c r="U44" s="28">
        <f>U43+V43</f>
        <v>85</v>
      </c>
      <c r="V44" s="30"/>
      <c r="W44" s="28">
        <f>W43+X43</f>
        <v>588</v>
      </c>
      <c r="X44" s="30"/>
      <c r="Y44" s="28">
        <f>Y43+Z43</f>
        <v>567</v>
      </c>
      <c r="Z44" s="30"/>
      <c r="AA44" s="28">
        <f>AA43+AB43</f>
        <v>8032</v>
      </c>
      <c r="AB44" s="29"/>
      <c r="AC44" s="19">
        <f>Q44+S44+U44+W44+Y44</f>
        <v>8032</v>
      </c>
      <c r="AE44" s="5" t="s">
        <v>0</v>
      </c>
      <c r="AF44" s="31">
        <f>IFERROR(B44/Q44,"N.A.")</f>
        <v>3305.4845871266571</v>
      </c>
      <c r="AG44" s="32"/>
      <c r="AH44" s="31">
        <f>IFERROR(D44/S44,"N.A.")</f>
        <v>3641.5988700564967</v>
      </c>
      <c r="AI44" s="32"/>
      <c r="AJ44" s="31">
        <f>IFERROR(F44/U44,"N.A.")</f>
        <v>15050</v>
      </c>
      <c r="AK44" s="32"/>
      <c r="AL44" s="31">
        <f>IFERROR(H44/W44,"N.A.")</f>
        <v>10928.085034013606</v>
      </c>
      <c r="AM44" s="32"/>
      <c r="AN44" s="31">
        <f>IFERROR(J44/Y44,"N.A.")</f>
        <v>0</v>
      </c>
      <c r="AO44" s="32"/>
      <c r="AP44" s="31">
        <f>IFERROR(L44/AA44,"N.A.")</f>
        <v>3776.6797808764941</v>
      </c>
      <c r="AQ44" s="32"/>
      <c r="AR44" s="17">
        <f>IFERROR(N44/AC44, "N.A.")</f>
        <v>3776.6797808764941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19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0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19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0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19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19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19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0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19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0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19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19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68461681</v>
      </c>
      <c r="C15" s="2"/>
      <c r="D15" s="2">
        <v>49472228.000000007</v>
      </c>
      <c r="E15" s="2"/>
      <c r="F15" s="2">
        <v>63923149.99999997</v>
      </c>
      <c r="G15" s="2"/>
      <c r="H15" s="2">
        <v>197226203</v>
      </c>
      <c r="I15" s="2"/>
      <c r="J15" s="2">
        <v>0</v>
      </c>
      <c r="K15" s="2"/>
      <c r="L15" s="1">
        <f t="shared" ref="L15:M18" si="0">B15+D15+F15+H15+J15</f>
        <v>379083262</v>
      </c>
      <c r="M15" s="12">
        <f t="shared" si="0"/>
        <v>0</v>
      </c>
      <c r="N15" s="13">
        <f>L15+M15</f>
        <v>379083262</v>
      </c>
      <c r="P15" s="3" t="s">
        <v>12</v>
      </c>
      <c r="Q15" s="2">
        <v>20053</v>
      </c>
      <c r="R15" s="2">
        <v>0</v>
      </c>
      <c r="S15" s="2">
        <v>12208</v>
      </c>
      <c r="T15" s="2">
        <v>0</v>
      </c>
      <c r="U15" s="2">
        <v>10440</v>
      </c>
      <c r="V15" s="2">
        <v>0</v>
      </c>
      <c r="W15" s="2">
        <v>63254</v>
      </c>
      <c r="X15" s="2">
        <v>0</v>
      </c>
      <c r="Y15" s="2">
        <v>10807</v>
      </c>
      <c r="Z15" s="2">
        <v>0</v>
      </c>
      <c r="AA15" s="1">
        <f t="shared" ref="AA15:AB18" si="1">Q15+S15+U15+W15+Y15</f>
        <v>116762</v>
      </c>
      <c r="AB15" s="12">
        <f t="shared" si="1"/>
        <v>0</v>
      </c>
      <c r="AC15" s="13">
        <f>AA15+AB15</f>
        <v>116762</v>
      </c>
      <c r="AE15" s="3" t="s">
        <v>12</v>
      </c>
      <c r="AF15" s="2">
        <f t="shared" ref="AF15:AR18" si="2">IFERROR(B15/Q15, "N.A.")</f>
        <v>3414.0368523412953</v>
      </c>
      <c r="AG15" s="2" t="str">
        <f t="shared" si="2"/>
        <v>N.A.</v>
      </c>
      <c r="AH15" s="2">
        <f t="shared" si="2"/>
        <v>4052.4433158584543</v>
      </c>
      <c r="AI15" s="2" t="str">
        <f t="shared" si="2"/>
        <v>N.A.</v>
      </c>
      <c r="AJ15" s="2">
        <f t="shared" si="2"/>
        <v>6122.9070881226025</v>
      </c>
      <c r="AK15" s="2" t="str">
        <f t="shared" si="2"/>
        <v>N.A.</v>
      </c>
      <c r="AL15" s="2">
        <f t="shared" si="2"/>
        <v>3118.00365194296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3246.6321405936865</v>
      </c>
      <c r="AQ15" s="16" t="str">
        <f t="shared" si="2"/>
        <v>N.A.</v>
      </c>
      <c r="AR15" s="13">
        <f t="shared" si="2"/>
        <v>3246.6321405936865</v>
      </c>
    </row>
    <row r="16" spans="1:44" ht="15" customHeight="1" thickBot="1" x14ac:dyDescent="0.3">
      <c r="A16" s="3" t="s">
        <v>13</v>
      </c>
      <c r="B16" s="2">
        <v>36776962.999999993</v>
      </c>
      <c r="C16" s="2">
        <v>3100410</v>
      </c>
      <c r="D16" s="2">
        <v>839615.99999999988</v>
      </c>
      <c r="E16" s="2">
        <v>72240</v>
      </c>
      <c r="F16" s="2"/>
      <c r="G16" s="2"/>
      <c r="H16" s="2"/>
      <c r="I16" s="2"/>
      <c r="J16" s="2"/>
      <c r="K16" s="2"/>
      <c r="L16" s="1">
        <f t="shared" si="0"/>
        <v>37616578.999999993</v>
      </c>
      <c r="M16" s="12">
        <f t="shared" si="0"/>
        <v>3172650</v>
      </c>
      <c r="N16" s="13">
        <f>L16+M16</f>
        <v>40789228.999999993</v>
      </c>
      <c r="P16" s="3" t="s">
        <v>13</v>
      </c>
      <c r="Q16" s="2">
        <v>18483</v>
      </c>
      <c r="R16" s="2">
        <v>850</v>
      </c>
      <c r="S16" s="2">
        <v>728</v>
      </c>
      <c r="T16" s="2">
        <v>84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19211</v>
      </c>
      <c r="AB16" s="12">
        <f t="shared" si="1"/>
        <v>934</v>
      </c>
      <c r="AC16" s="13">
        <f>AA16+AB16</f>
        <v>20145</v>
      </c>
      <c r="AE16" s="3" t="s">
        <v>13</v>
      </c>
      <c r="AF16" s="2">
        <f t="shared" si="2"/>
        <v>1989.7723854352644</v>
      </c>
      <c r="AG16" s="2">
        <f t="shared" si="2"/>
        <v>3647.5411764705882</v>
      </c>
      <c r="AH16" s="2">
        <f t="shared" si="2"/>
        <v>1153.3186813186812</v>
      </c>
      <c r="AI16" s="2">
        <f t="shared" si="2"/>
        <v>860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1958.0750091093641</v>
      </c>
      <c r="AQ16" s="16">
        <f t="shared" si="2"/>
        <v>3396.8415417558886</v>
      </c>
      <c r="AR16" s="13">
        <f t="shared" si="2"/>
        <v>2024.7817820799203</v>
      </c>
    </row>
    <row r="17" spans="1:44" ht="15" customHeight="1" thickBot="1" x14ac:dyDescent="0.3">
      <c r="A17" s="3" t="s">
        <v>14</v>
      </c>
      <c r="B17" s="2">
        <v>201755820.99999994</v>
      </c>
      <c r="C17" s="2">
        <v>1188374793.0000005</v>
      </c>
      <c r="D17" s="2">
        <v>90190556.000000015</v>
      </c>
      <c r="E17" s="2">
        <v>19284972</v>
      </c>
      <c r="F17" s="2"/>
      <c r="G17" s="2">
        <v>191141249.99999994</v>
      </c>
      <c r="H17" s="2"/>
      <c r="I17" s="2">
        <v>89044451.999999955</v>
      </c>
      <c r="J17" s="2">
        <v>0</v>
      </c>
      <c r="K17" s="2"/>
      <c r="L17" s="1">
        <f t="shared" si="0"/>
        <v>291946376.99999994</v>
      </c>
      <c r="M17" s="12">
        <f t="shared" si="0"/>
        <v>1487845467.0000005</v>
      </c>
      <c r="N17" s="13">
        <f>L17+M17</f>
        <v>1779791844.0000005</v>
      </c>
      <c r="P17" s="3" t="s">
        <v>14</v>
      </c>
      <c r="Q17" s="2">
        <v>53305</v>
      </c>
      <c r="R17" s="2">
        <v>206353</v>
      </c>
      <c r="S17" s="2">
        <v>13085</v>
      </c>
      <c r="T17" s="2">
        <v>2890</v>
      </c>
      <c r="U17" s="2">
        <v>0</v>
      </c>
      <c r="V17" s="2">
        <v>13851</v>
      </c>
      <c r="W17" s="2">
        <v>0</v>
      </c>
      <c r="X17" s="2">
        <v>15740</v>
      </c>
      <c r="Y17" s="2">
        <v>13720</v>
      </c>
      <c r="Z17" s="2">
        <v>0</v>
      </c>
      <c r="AA17" s="1">
        <f t="shared" si="1"/>
        <v>80110</v>
      </c>
      <c r="AB17" s="12">
        <f t="shared" si="1"/>
        <v>238834</v>
      </c>
      <c r="AC17" s="13">
        <f>AA17+AB17</f>
        <v>318944</v>
      </c>
      <c r="AE17" s="3" t="s">
        <v>14</v>
      </c>
      <c r="AF17" s="2">
        <f t="shared" si="2"/>
        <v>3784.9323890816986</v>
      </c>
      <c r="AG17" s="2">
        <f t="shared" si="2"/>
        <v>5758.9411978502876</v>
      </c>
      <c r="AH17" s="2">
        <f t="shared" si="2"/>
        <v>6892.6676346962186</v>
      </c>
      <c r="AI17" s="2">
        <f t="shared" si="2"/>
        <v>6673.0006920415226</v>
      </c>
      <c r="AJ17" s="2" t="str">
        <f t="shared" si="2"/>
        <v>N.A.</v>
      </c>
      <c r="AK17" s="2">
        <f t="shared" si="2"/>
        <v>13799.815897769109</v>
      </c>
      <c r="AL17" s="2" t="str">
        <f t="shared" si="2"/>
        <v>N.A.</v>
      </c>
      <c r="AM17" s="2">
        <f t="shared" si="2"/>
        <v>5657.2078780177862</v>
      </c>
      <c r="AN17" s="2">
        <f t="shared" si="2"/>
        <v>0</v>
      </c>
      <c r="AO17" s="2" t="str">
        <f t="shared" si="2"/>
        <v>N.A.</v>
      </c>
      <c r="AP17" s="15">
        <f t="shared" si="2"/>
        <v>3644.318774185494</v>
      </c>
      <c r="AQ17" s="16">
        <f t="shared" si="2"/>
        <v>6229.6216912164955</v>
      </c>
      <c r="AR17" s="13">
        <f t="shared" si="2"/>
        <v>5580.2643849704036</v>
      </c>
    </row>
    <row r="18" spans="1:44" ht="15" customHeight="1" thickBot="1" x14ac:dyDescent="0.3">
      <c r="A18" s="3" t="s">
        <v>15</v>
      </c>
      <c r="B18" s="2">
        <v>8272445.9999999981</v>
      </c>
      <c r="C18" s="2">
        <v>2625299.9999999995</v>
      </c>
      <c r="D18" s="2">
        <v>3059610</v>
      </c>
      <c r="E18" s="2">
        <v>2105495</v>
      </c>
      <c r="F18" s="2"/>
      <c r="G18" s="2">
        <v>9944595</v>
      </c>
      <c r="H18" s="2">
        <v>19382532.000000007</v>
      </c>
      <c r="I18" s="2"/>
      <c r="J18" s="2">
        <v>0</v>
      </c>
      <c r="K18" s="2"/>
      <c r="L18" s="1">
        <f t="shared" si="0"/>
        <v>30714588.000000007</v>
      </c>
      <c r="M18" s="12">
        <f t="shared" si="0"/>
        <v>14675390</v>
      </c>
      <c r="N18" s="13">
        <f>L18+M18</f>
        <v>45389978.000000007</v>
      </c>
      <c r="P18" s="3" t="s">
        <v>15</v>
      </c>
      <c r="Q18" s="2">
        <v>3767</v>
      </c>
      <c r="R18" s="2">
        <v>728</v>
      </c>
      <c r="S18" s="2">
        <v>1233</v>
      </c>
      <c r="T18" s="2">
        <v>692</v>
      </c>
      <c r="U18" s="2">
        <v>0</v>
      </c>
      <c r="V18" s="2">
        <v>1880</v>
      </c>
      <c r="W18" s="2">
        <v>17132</v>
      </c>
      <c r="X18" s="2">
        <v>0</v>
      </c>
      <c r="Y18" s="2">
        <v>7648</v>
      </c>
      <c r="Z18" s="2">
        <v>0</v>
      </c>
      <c r="AA18" s="1">
        <f t="shared" si="1"/>
        <v>29780</v>
      </c>
      <c r="AB18" s="12">
        <f t="shared" si="1"/>
        <v>3300</v>
      </c>
      <c r="AC18" s="18">
        <f>AA18+AB18</f>
        <v>33080</v>
      </c>
      <c r="AE18" s="3" t="s">
        <v>15</v>
      </c>
      <c r="AF18" s="2">
        <f t="shared" si="2"/>
        <v>2196.0302628086006</v>
      </c>
      <c r="AG18" s="2">
        <f t="shared" si="2"/>
        <v>3606.1813186813179</v>
      </c>
      <c r="AH18" s="2">
        <f t="shared" si="2"/>
        <v>2481.4355231143554</v>
      </c>
      <c r="AI18" s="2">
        <f t="shared" si="2"/>
        <v>3042.622832369942</v>
      </c>
      <c r="AJ18" s="2" t="str">
        <f t="shared" si="2"/>
        <v>N.A.</v>
      </c>
      <c r="AK18" s="2">
        <f t="shared" si="2"/>
        <v>5289.6781914893618</v>
      </c>
      <c r="AL18" s="2">
        <f t="shared" si="2"/>
        <v>1131.3642306794306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1031.3830758898591</v>
      </c>
      <c r="AQ18" s="16">
        <f t="shared" si="2"/>
        <v>4447.0878787878792</v>
      </c>
      <c r="AR18" s="13">
        <f t="shared" si="2"/>
        <v>1372.1275090689242</v>
      </c>
    </row>
    <row r="19" spans="1:44" ht="15" customHeight="1" thickBot="1" x14ac:dyDescent="0.3">
      <c r="A19" s="4" t="s">
        <v>16</v>
      </c>
      <c r="B19" s="2">
        <v>315266910.99999976</v>
      </c>
      <c r="C19" s="2">
        <v>1194100503</v>
      </c>
      <c r="D19" s="2">
        <v>143562009.99999997</v>
      </c>
      <c r="E19" s="2">
        <v>21462707.000000004</v>
      </c>
      <c r="F19" s="2">
        <v>63923149.99999997</v>
      </c>
      <c r="G19" s="2">
        <v>201085845.00000003</v>
      </c>
      <c r="H19" s="2">
        <v>216608735.00000006</v>
      </c>
      <c r="I19" s="2">
        <v>89044451.999999955</v>
      </c>
      <c r="J19" s="2">
        <v>0</v>
      </c>
      <c r="K19" s="2"/>
      <c r="L19" s="1">
        <f t="shared" ref="L19" si="3">B19+D19+F19+H19+J19</f>
        <v>739360805.99999976</v>
      </c>
      <c r="M19" s="12">
        <f t="shared" ref="M19" si="4">C19+E19+G19+I19+K19</f>
        <v>1505693507</v>
      </c>
      <c r="N19" s="18">
        <f>L19+M19</f>
        <v>2245054313</v>
      </c>
      <c r="P19" s="4" t="s">
        <v>16</v>
      </c>
      <c r="Q19" s="2">
        <v>95608</v>
      </c>
      <c r="R19" s="2">
        <v>207931</v>
      </c>
      <c r="S19" s="2">
        <v>27254</v>
      </c>
      <c r="T19" s="2">
        <v>3666</v>
      </c>
      <c r="U19" s="2">
        <v>10440</v>
      </c>
      <c r="V19" s="2">
        <v>15731</v>
      </c>
      <c r="W19" s="2">
        <v>80386</v>
      </c>
      <c r="X19" s="2">
        <v>15740</v>
      </c>
      <c r="Y19" s="2">
        <v>32175</v>
      </c>
      <c r="Z19" s="2">
        <v>0</v>
      </c>
      <c r="AA19" s="1">
        <f t="shared" ref="AA19" si="5">Q19+S19+U19+W19+Y19</f>
        <v>245863</v>
      </c>
      <c r="AB19" s="12">
        <f t="shared" ref="AB19" si="6">R19+T19+V19+X19+Z19</f>
        <v>243068</v>
      </c>
      <c r="AC19" s="13">
        <f>AA19+AB19</f>
        <v>488931</v>
      </c>
      <c r="AE19" s="4" t="s">
        <v>16</v>
      </c>
      <c r="AF19" s="2">
        <f t="shared" ref="AF19:AO19" si="7">IFERROR(B19/Q19, "N.A.")</f>
        <v>3297.4950945527544</v>
      </c>
      <c r="AG19" s="2">
        <f t="shared" si="7"/>
        <v>5742.7728573420991</v>
      </c>
      <c r="AH19" s="2">
        <f t="shared" si="7"/>
        <v>5267.5574227636298</v>
      </c>
      <c r="AI19" s="2">
        <f t="shared" si="7"/>
        <v>5854.5300054555382</v>
      </c>
      <c r="AJ19" s="2">
        <f t="shared" si="7"/>
        <v>6122.9070881226025</v>
      </c>
      <c r="AK19" s="2">
        <f t="shared" si="7"/>
        <v>12782.775729451403</v>
      </c>
      <c r="AL19" s="2">
        <f t="shared" si="7"/>
        <v>2694.6077053218228</v>
      </c>
      <c r="AM19" s="2">
        <f t="shared" si="7"/>
        <v>5657.2078780177862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3007.2064767777165</v>
      </c>
      <c r="AQ19" s="16">
        <f t="shared" ref="AQ19" si="9">IFERROR(M19/AB19, "N.A.")</f>
        <v>6194.5361256932219</v>
      </c>
      <c r="AR19" s="13">
        <f t="shared" ref="AR19" si="10">IFERROR(N19/AC19, "N.A.")</f>
        <v>4591.7610317202225</v>
      </c>
    </row>
    <row r="20" spans="1:44" ht="15" customHeight="1" thickBot="1" x14ac:dyDescent="0.3">
      <c r="A20" s="5" t="s">
        <v>0</v>
      </c>
      <c r="B20" s="28">
        <f>B19+C19</f>
        <v>1509367413.9999998</v>
      </c>
      <c r="C20" s="30"/>
      <c r="D20" s="28">
        <f>D19+E19</f>
        <v>165024716.99999997</v>
      </c>
      <c r="E20" s="30"/>
      <c r="F20" s="28">
        <f>F19+G19</f>
        <v>265008995</v>
      </c>
      <c r="G20" s="30"/>
      <c r="H20" s="28">
        <f>H19+I19</f>
        <v>305653187</v>
      </c>
      <c r="I20" s="30"/>
      <c r="J20" s="28">
        <f>J19+K19</f>
        <v>0</v>
      </c>
      <c r="K20" s="30"/>
      <c r="L20" s="28">
        <f>L19+M19</f>
        <v>2245054313</v>
      </c>
      <c r="M20" s="29"/>
      <c r="N20" s="19">
        <f>B20+D20+F20+H20+J20</f>
        <v>2245054313</v>
      </c>
      <c r="P20" s="5" t="s">
        <v>0</v>
      </c>
      <c r="Q20" s="28">
        <f>Q19+R19</f>
        <v>303539</v>
      </c>
      <c r="R20" s="30"/>
      <c r="S20" s="28">
        <f>S19+T19</f>
        <v>30920</v>
      </c>
      <c r="T20" s="30"/>
      <c r="U20" s="28">
        <f>U19+V19</f>
        <v>26171</v>
      </c>
      <c r="V20" s="30"/>
      <c r="W20" s="28">
        <f>W19+X19</f>
        <v>96126</v>
      </c>
      <c r="X20" s="30"/>
      <c r="Y20" s="28">
        <f>Y19+Z19</f>
        <v>32175</v>
      </c>
      <c r="Z20" s="30"/>
      <c r="AA20" s="28">
        <f>AA19+AB19</f>
        <v>488931</v>
      </c>
      <c r="AB20" s="30"/>
      <c r="AC20" s="20">
        <f>Q20+S20+U20+W20+Y20</f>
        <v>488931</v>
      </c>
      <c r="AE20" s="5" t="s">
        <v>0</v>
      </c>
      <c r="AF20" s="31">
        <f>IFERROR(B20/Q20,"N.A.")</f>
        <v>4972.5650212987448</v>
      </c>
      <c r="AG20" s="32"/>
      <c r="AH20" s="31">
        <f>IFERROR(D20/S20,"N.A.")</f>
        <v>5337.1512613195337</v>
      </c>
      <c r="AI20" s="32"/>
      <c r="AJ20" s="31">
        <f>IFERROR(F20/U20,"N.A.")</f>
        <v>10126.055366627183</v>
      </c>
      <c r="AK20" s="32"/>
      <c r="AL20" s="31">
        <f>IFERROR(H20/W20,"N.A.")</f>
        <v>3179.7139899714957</v>
      </c>
      <c r="AM20" s="32"/>
      <c r="AN20" s="31">
        <f>IFERROR(J20/Y20,"N.A.")</f>
        <v>0</v>
      </c>
      <c r="AO20" s="32"/>
      <c r="AP20" s="31">
        <f>IFERROR(L20/AA20,"N.A.")</f>
        <v>4591.7610317202225</v>
      </c>
      <c r="AQ20" s="32"/>
      <c r="AR20" s="17">
        <f>IFERROR(N20/AC20, "N.A.")</f>
        <v>4591.7610317202225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62646662</v>
      </c>
      <c r="C27" s="2"/>
      <c r="D27" s="2">
        <v>47721893.999999985</v>
      </c>
      <c r="E27" s="2"/>
      <c r="F27" s="2">
        <v>58624415</v>
      </c>
      <c r="G27" s="2"/>
      <c r="H27" s="2">
        <v>142165768</v>
      </c>
      <c r="I27" s="2"/>
      <c r="J27" s="2">
        <v>0</v>
      </c>
      <c r="K27" s="2"/>
      <c r="L27" s="1">
        <f t="shared" ref="L27:M30" si="11">B27+D27+F27+H27+J27</f>
        <v>311158739</v>
      </c>
      <c r="M27" s="12">
        <f t="shared" si="11"/>
        <v>0</v>
      </c>
      <c r="N27" s="13">
        <f>L27+M27</f>
        <v>311158739</v>
      </c>
      <c r="P27" s="3" t="s">
        <v>12</v>
      </c>
      <c r="Q27" s="2">
        <v>16625</v>
      </c>
      <c r="R27" s="2">
        <v>0</v>
      </c>
      <c r="S27" s="2">
        <v>10608</v>
      </c>
      <c r="T27" s="2">
        <v>0</v>
      </c>
      <c r="U27" s="2">
        <v>8671</v>
      </c>
      <c r="V27" s="2">
        <v>0</v>
      </c>
      <c r="W27" s="2">
        <v>31893</v>
      </c>
      <c r="X27" s="2">
        <v>0</v>
      </c>
      <c r="Y27" s="2">
        <v>2654</v>
      </c>
      <c r="Z27" s="2">
        <v>0</v>
      </c>
      <c r="AA27" s="1">
        <f t="shared" ref="AA27:AB30" si="12">Q27+S27+U27+W27+Y27</f>
        <v>70451</v>
      </c>
      <c r="AB27" s="12">
        <f t="shared" si="12"/>
        <v>0</v>
      </c>
      <c r="AC27" s="13">
        <f>AA27+AB27</f>
        <v>70451</v>
      </c>
      <c r="AE27" s="3" t="s">
        <v>12</v>
      </c>
      <c r="AF27" s="2">
        <f t="shared" ref="AF27:AR30" si="13">IFERROR(B27/Q27, "N.A.")</f>
        <v>3768.2202706766916</v>
      </c>
      <c r="AG27" s="2" t="str">
        <f t="shared" si="13"/>
        <v>N.A.</v>
      </c>
      <c r="AH27" s="2">
        <f t="shared" si="13"/>
        <v>4498.670248868777</v>
      </c>
      <c r="AI27" s="2" t="str">
        <f t="shared" si="13"/>
        <v>N.A.</v>
      </c>
      <c r="AJ27" s="2">
        <f t="shared" si="13"/>
        <v>6760.9750893783876</v>
      </c>
      <c r="AK27" s="2" t="str">
        <f t="shared" si="13"/>
        <v>N.A.</v>
      </c>
      <c r="AL27" s="2">
        <f t="shared" si="13"/>
        <v>4457.5853008497161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4416.6688762402237</v>
      </c>
      <c r="AQ27" s="16" t="str">
        <f t="shared" si="13"/>
        <v>N.A.</v>
      </c>
      <c r="AR27" s="13">
        <f t="shared" si="13"/>
        <v>4416.6688762402237</v>
      </c>
    </row>
    <row r="28" spans="1:44" ht="15" customHeight="1" thickBot="1" x14ac:dyDescent="0.3">
      <c r="A28" s="3" t="s">
        <v>13</v>
      </c>
      <c r="B28" s="2">
        <v>3356135.0000000005</v>
      </c>
      <c r="C28" s="2">
        <v>1083960</v>
      </c>
      <c r="D28" s="2">
        <v>444360.00000000006</v>
      </c>
      <c r="E28" s="2"/>
      <c r="F28" s="2"/>
      <c r="G28" s="2"/>
      <c r="H28" s="2"/>
      <c r="I28" s="2"/>
      <c r="J28" s="2"/>
      <c r="K28" s="2"/>
      <c r="L28" s="1">
        <f t="shared" si="11"/>
        <v>3800495.0000000005</v>
      </c>
      <c r="M28" s="12">
        <f t="shared" si="11"/>
        <v>1083960</v>
      </c>
      <c r="N28" s="13">
        <f>L28+M28</f>
        <v>4884455</v>
      </c>
      <c r="P28" s="3" t="s">
        <v>13</v>
      </c>
      <c r="Q28" s="2">
        <v>1265</v>
      </c>
      <c r="R28" s="2">
        <v>201</v>
      </c>
      <c r="S28" s="2">
        <v>253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1518</v>
      </c>
      <c r="AB28" s="12">
        <f t="shared" si="12"/>
        <v>201</v>
      </c>
      <c r="AC28" s="13">
        <f>AA28+AB28</f>
        <v>1719</v>
      </c>
      <c r="AE28" s="3" t="s">
        <v>13</v>
      </c>
      <c r="AF28" s="2">
        <f t="shared" si="13"/>
        <v>2653.0711462450595</v>
      </c>
      <c r="AG28" s="2">
        <f t="shared" si="13"/>
        <v>5392.8358208955224</v>
      </c>
      <c r="AH28" s="2">
        <f t="shared" si="13"/>
        <v>1756.3636363636365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2503.619894598156</v>
      </c>
      <c r="AQ28" s="16">
        <f t="shared" si="13"/>
        <v>5392.8358208955224</v>
      </c>
      <c r="AR28" s="13">
        <f t="shared" si="13"/>
        <v>2841.4514252472368</v>
      </c>
    </row>
    <row r="29" spans="1:44" ht="15" customHeight="1" thickBot="1" x14ac:dyDescent="0.3">
      <c r="A29" s="3" t="s">
        <v>14</v>
      </c>
      <c r="B29" s="2">
        <v>138344259.00000009</v>
      </c>
      <c r="C29" s="2">
        <v>815094650.00000119</v>
      </c>
      <c r="D29" s="2">
        <v>68187637</v>
      </c>
      <c r="E29" s="2">
        <v>16343172.000000004</v>
      </c>
      <c r="F29" s="2"/>
      <c r="G29" s="2">
        <v>147840859.99999997</v>
      </c>
      <c r="H29" s="2"/>
      <c r="I29" s="2">
        <v>61352734.000000022</v>
      </c>
      <c r="J29" s="2">
        <v>0</v>
      </c>
      <c r="K29" s="2"/>
      <c r="L29" s="1">
        <f t="shared" si="11"/>
        <v>206531896.00000009</v>
      </c>
      <c r="M29" s="12">
        <f t="shared" si="11"/>
        <v>1040631416.0000012</v>
      </c>
      <c r="N29" s="13">
        <f>L29+M29</f>
        <v>1247163312.0000012</v>
      </c>
      <c r="P29" s="3" t="s">
        <v>14</v>
      </c>
      <c r="Q29" s="2">
        <v>33545</v>
      </c>
      <c r="R29" s="2">
        <v>134563</v>
      </c>
      <c r="S29" s="2">
        <v>9234</v>
      </c>
      <c r="T29" s="2">
        <v>2206</v>
      </c>
      <c r="U29" s="2">
        <v>0</v>
      </c>
      <c r="V29" s="2">
        <v>9903</v>
      </c>
      <c r="W29" s="2">
        <v>0</v>
      </c>
      <c r="X29" s="2">
        <v>9642</v>
      </c>
      <c r="Y29" s="2">
        <v>5323</v>
      </c>
      <c r="Z29" s="2">
        <v>0</v>
      </c>
      <c r="AA29" s="1">
        <f t="shared" si="12"/>
        <v>48102</v>
      </c>
      <c r="AB29" s="12">
        <f t="shared" si="12"/>
        <v>156314</v>
      </c>
      <c r="AC29" s="13">
        <f>AA29+AB29</f>
        <v>204416</v>
      </c>
      <c r="AE29" s="3" t="s">
        <v>14</v>
      </c>
      <c r="AF29" s="2">
        <f t="shared" si="13"/>
        <v>4124.1394842748578</v>
      </c>
      <c r="AG29" s="2">
        <f t="shared" si="13"/>
        <v>6057.3460015011642</v>
      </c>
      <c r="AH29" s="2">
        <f t="shared" si="13"/>
        <v>7384.4094650205761</v>
      </c>
      <c r="AI29" s="2">
        <f t="shared" si="13"/>
        <v>7408.5095194922951</v>
      </c>
      <c r="AJ29" s="2" t="str">
        <f t="shared" si="13"/>
        <v>N.A.</v>
      </c>
      <c r="AK29" s="2">
        <f t="shared" si="13"/>
        <v>14928.896294052305</v>
      </c>
      <c r="AL29" s="2" t="str">
        <f t="shared" si="13"/>
        <v>N.A.</v>
      </c>
      <c r="AM29" s="2">
        <f t="shared" si="13"/>
        <v>6363.0713544907721</v>
      </c>
      <c r="AN29" s="2">
        <f t="shared" si="13"/>
        <v>0</v>
      </c>
      <c r="AO29" s="2" t="str">
        <f t="shared" si="13"/>
        <v>N.A.</v>
      </c>
      <c r="AP29" s="15">
        <f t="shared" si="13"/>
        <v>4293.6238825828468</v>
      </c>
      <c r="AQ29" s="16">
        <f t="shared" si="13"/>
        <v>6657.3142264928365</v>
      </c>
      <c r="AR29" s="13">
        <f t="shared" si="13"/>
        <v>6101.104179711966</v>
      </c>
    </row>
    <row r="30" spans="1:44" ht="15" customHeight="1" thickBot="1" x14ac:dyDescent="0.3">
      <c r="A30" s="3" t="s">
        <v>15</v>
      </c>
      <c r="B30" s="2">
        <v>7803703</v>
      </c>
      <c r="C30" s="2">
        <v>2625299.9999999995</v>
      </c>
      <c r="D30" s="2">
        <v>3059610</v>
      </c>
      <c r="E30" s="2">
        <v>2105495</v>
      </c>
      <c r="F30" s="2"/>
      <c r="G30" s="2">
        <v>9944595</v>
      </c>
      <c r="H30" s="2">
        <v>19325678</v>
      </c>
      <c r="I30" s="2"/>
      <c r="J30" s="2">
        <v>0</v>
      </c>
      <c r="K30" s="2"/>
      <c r="L30" s="1">
        <f t="shared" si="11"/>
        <v>30188991</v>
      </c>
      <c r="M30" s="12">
        <f t="shared" si="11"/>
        <v>14675390</v>
      </c>
      <c r="N30" s="13">
        <f>L30+M30</f>
        <v>44864381</v>
      </c>
      <c r="P30" s="3" t="s">
        <v>15</v>
      </c>
      <c r="Q30" s="2">
        <v>3502</v>
      </c>
      <c r="R30" s="2">
        <v>728</v>
      </c>
      <c r="S30" s="2">
        <v>1233</v>
      </c>
      <c r="T30" s="2">
        <v>692</v>
      </c>
      <c r="U30" s="2">
        <v>0</v>
      </c>
      <c r="V30" s="2">
        <v>1880</v>
      </c>
      <c r="W30" s="2">
        <v>16803</v>
      </c>
      <c r="X30" s="2">
        <v>0</v>
      </c>
      <c r="Y30" s="2">
        <v>5943</v>
      </c>
      <c r="Z30" s="2">
        <v>0</v>
      </c>
      <c r="AA30" s="1">
        <f t="shared" si="12"/>
        <v>27481</v>
      </c>
      <c r="AB30" s="12">
        <f t="shared" si="12"/>
        <v>3300</v>
      </c>
      <c r="AC30" s="18">
        <f>AA30+AB30</f>
        <v>30781</v>
      </c>
      <c r="AE30" s="3" t="s">
        <v>15</v>
      </c>
      <c r="AF30" s="2">
        <f t="shared" si="13"/>
        <v>2228.3560822387208</v>
      </c>
      <c r="AG30" s="2">
        <f t="shared" si="13"/>
        <v>3606.1813186813179</v>
      </c>
      <c r="AH30" s="2">
        <f t="shared" si="13"/>
        <v>2481.4355231143554</v>
      </c>
      <c r="AI30" s="2">
        <f t="shared" si="13"/>
        <v>3042.622832369942</v>
      </c>
      <c r="AJ30" s="2" t="str">
        <f t="shared" si="13"/>
        <v>N.A.</v>
      </c>
      <c r="AK30" s="2">
        <f t="shared" si="13"/>
        <v>5289.6781914893618</v>
      </c>
      <c r="AL30" s="2">
        <f t="shared" si="13"/>
        <v>1150.1325953698745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1098.5404825151923</v>
      </c>
      <c r="AQ30" s="16">
        <f t="shared" si="13"/>
        <v>4447.0878787878792</v>
      </c>
      <c r="AR30" s="13">
        <f t="shared" si="13"/>
        <v>1457.5348754101556</v>
      </c>
    </row>
    <row r="31" spans="1:44" ht="15" customHeight="1" thickBot="1" x14ac:dyDescent="0.3">
      <c r="A31" s="4" t="s">
        <v>16</v>
      </c>
      <c r="B31" s="2">
        <v>212150759.00000003</v>
      </c>
      <c r="C31" s="2">
        <v>818803909.99999809</v>
      </c>
      <c r="D31" s="2">
        <v>119413501.00000006</v>
      </c>
      <c r="E31" s="2">
        <v>18448666.999999996</v>
      </c>
      <c r="F31" s="2">
        <v>58624415</v>
      </c>
      <c r="G31" s="2">
        <v>157785454.99999997</v>
      </c>
      <c r="H31" s="2">
        <v>161491446.00000003</v>
      </c>
      <c r="I31" s="2">
        <v>61352734.000000022</v>
      </c>
      <c r="J31" s="2">
        <v>0</v>
      </c>
      <c r="K31" s="2"/>
      <c r="L31" s="1">
        <f t="shared" ref="L31" si="14">B31+D31+F31+H31+J31</f>
        <v>551680121.00000012</v>
      </c>
      <c r="M31" s="12">
        <f t="shared" ref="M31" si="15">C31+E31+G31+I31+K31</f>
        <v>1056390765.9999981</v>
      </c>
      <c r="N31" s="18">
        <f>L31+M31</f>
        <v>1608070886.9999981</v>
      </c>
      <c r="P31" s="4" t="s">
        <v>16</v>
      </c>
      <c r="Q31" s="2">
        <v>54937</v>
      </c>
      <c r="R31" s="2">
        <v>135492</v>
      </c>
      <c r="S31" s="2">
        <v>21328</v>
      </c>
      <c r="T31" s="2">
        <v>2898</v>
      </c>
      <c r="U31" s="2">
        <v>8671</v>
      </c>
      <c r="V31" s="2">
        <v>11783</v>
      </c>
      <c r="W31" s="2">
        <v>48696</v>
      </c>
      <c r="X31" s="2">
        <v>9642</v>
      </c>
      <c r="Y31" s="2">
        <v>13920</v>
      </c>
      <c r="Z31" s="2">
        <v>0</v>
      </c>
      <c r="AA31" s="1">
        <f t="shared" ref="AA31" si="16">Q31+S31+U31+W31+Y31</f>
        <v>147552</v>
      </c>
      <c r="AB31" s="12">
        <f t="shared" ref="AB31" si="17">R31+T31+V31+X31+Z31</f>
        <v>159815</v>
      </c>
      <c r="AC31" s="13">
        <f>AA31+AB31</f>
        <v>307367</v>
      </c>
      <c r="AE31" s="4" t="s">
        <v>16</v>
      </c>
      <c r="AF31" s="2">
        <f t="shared" ref="AF31:AO31" si="18">IFERROR(B31/Q31, "N.A.")</f>
        <v>3861.7099404772744</v>
      </c>
      <c r="AG31" s="2">
        <f t="shared" si="18"/>
        <v>6043.1900776429466</v>
      </c>
      <c r="AH31" s="2">
        <f t="shared" si="18"/>
        <v>5598.9075862715708</v>
      </c>
      <c r="AI31" s="2">
        <f t="shared" si="18"/>
        <v>6365.999654934436</v>
      </c>
      <c r="AJ31" s="2">
        <f t="shared" si="18"/>
        <v>6760.9750893783876</v>
      </c>
      <c r="AK31" s="2">
        <f t="shared" si="18"/>
        <v>13390.940762114909</v>
      </c>
      <c r="AL31" s="2">
        <f t="shared" si="18"/>
        <v>3316.3185066535243</v>
      </c>
      <c r="AM31" s="2">
        <f t="shared" si="18"/>
        <v>6363.0713544907721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3738.8860943938416</v>
      </c>
      <c r="AQ31" s="16">
        <f t="shared" ref="AQ31" si="20">IFERROR(M31/AB31, "N.A.")</f>
        <v>6610.0851985107665</v>
      </c>
      <c r="AR31" s="13">
        <f t="shared" ref="AR31" si="21">IFERROR(N31/AC31, "N.A.")</f>
        <v>5231.7616627679554</v>
      </c>
    </row>
    <row r="32" spans="1:44" ht="15" customHeight="1" thickBot="1" x14ac:dyDescent="0.3">
      <c r="A32" s="5" t="s">
        <v>0</v>
      </c>
      <c r="B32" s="28">
        <f>B31+C31</f>
        <v>1030954668.9999981</v>
      </c>
      <c r="C32" s="30"/>
      <c r="D32" s="28">
        <f>D31+E31</f>
        <v>137862168.00000006</v>
      </c>
      <c r="E32" s="30"/>
      <c r="F32" s="28">
        <f>F31+G31</f>
        <v>216409869.99999997</v>
      </c>
      <c r="G32" s="30"/>
      <c r="H32" s="28">
        <f>H31+I31</f>
        <v>222844180.00000006</v>
      </c>
      <c r="I32" s="30"/>
      <c r="J32" s="28">
        <f>J31+K31</f>
        <v>0</v>
      </c>
      <c r="K32" s="30"/>
      <c r="L32" s="28">
        <f>L31+M31</f>
        <v>1608070886.9999981</v>
      </c>
      <c r="M32" s="29"/>
      <c r="N32" s="19">
        <f>B32+D32+F32+H32+J32</f>
        <v>1608070886.9999981</v>
      </c>
      <c r="P32" s="5" t="s">
        <v>0</v>
      </c>
      <c r="Q32" s="28">
        <f>Q31+R31</f>
        <v>190429</v>
      </c>
      <c r="R32" s="30"/>
      <c r="S32" s="28">
        <f>S31+T31</f>
        <v>24226</v>
      </c>
      <c r="T32" s="30"/>
      <c r="U32" s="28">
        <f>U31+V31</f>
        <v>20454</v>
      </c>
      <c r="V32" s="30"/>
      <c r="W32" s="28">
        <f>W31+X31</f>
        <v>58338</v>
      </c>
      <c r="X32" s="30"/>
      <c r="Y32" s="28">
        <f>Y31+Z31</f>
        <v>13920</v>
      </c>
      <c r="Z32" s="30"/>
      <c r="AA32" s="28">
        <f>AA31+AB31</f>
        <v>307367</v>
      </c>
      <c r="AB32" s="30"/>
      <c r="AC32" s="20">
        <f>Q32+S32+U32+W32+Y32</f>
        <v>307367</v>
      </c>
      <c r="AE32" s="5" t="s">
        <v>0</v>
      </c>
      <c r="AF32" s="31">
        <f>IFERROR(B32/Q32,"N.A.")</f>
        <v>5413.8532944036788</v>
      </c>
      <c r="AG32" s="32"/>
      <c r="AH32" s="31">
        <f>IFERROR(D32/S32,"N.A.")</f>
        <v>5690.6698588293593</v>
      </c>
      <c r="AI32" s="32"/>
      <c r="AJ32" s="31">
        <f>IFERROR(F32/U32,"N.A.")</f>
        <v>10580.320230761708</v>
      </c>
      <c r="AK32" s="32"/>
      <c r="AL32" s="31">
        <f>IFERROR(H32/W32,"N.A.")</f>
        <v>3819.8803524289497</v>
      </c>
      <c r="AM32" s="32"/>
      <c r="AN32" s="31">
        <f>IFERROR(J32/Y32,"N.A.")</f>
        <v>0</v>
      </c>
      <c r="AO32" s="32"/>
      <c r="AP32" s="31">
        <f>IFERROR(L32/AA32,"N.A.")</f>
        <v>5231.7616627679554</v>
      </c>
      <c r="AQ32" s="32"/>
      <c r="AR32" s="17">
        <f>IFERROR(N32/AC32, "N.A.")</f>
        <v>5231.7616627679554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5815019</v>
      </c>
      <c r="C39" s="2"/>
      <c r="D39" s="2">
        <v>1750333.9999999995</v>
      </c>
      <c r="E39" s="2"/>
      <c r="F39" s="2">
        <v>5298734.9999999991</v>
      </c>
      <c r="G39" s="2"/>
      <c r="H39" s="2">
        <v>55060435.000000022</v>
      </c>
      <c r="I39" s="2"/>
      <c r="J39" s="2">
        <v>0</v>
      </c>
      <c r="K39" s="2"/>
      <c r="L39" s="1">
        <f t="shared" ref="L39:M42" si="22">B39+D39+F39+H39+J39</f>
        <v>67924523.00000003</v>
      </c>
      <c r="M39" s="12">
        <f t="shared" si="22"/>
        <v>0</v>
      </c>
      <c r="N39" s="13">
        <f>L39+M39</f>
        <v>67924523.00000003</v>
      </c>
      <c r="P39" s="3" t="s">
        <v>12</v>
      </c>
      <c r="Q39" s="2">
        <v>3428</v>
      </c>
      <c r="R39" s="2">
        <v>0</v>
      </c>
      <c r="S39" s="2">
        <v>1600</v>
      </c>
      <c r="T39" s="2">
        <v>0</v>
      </c>
      <c r="U39" s="2">
        <v>1769</v>
      </c>
      <c r="V39" s="2">
        <v>0</v>
      </c>
      <c r="W39" s="2">
        <v>31361</v>
      </c>
      <c r="X39" s="2">
        <v>0</v>
      </c>
      <c r="Y39" s="2">
        <v>8153</v>
      </c>
      <c r="Z39" s="2">
        <v>0</v>
      </c>
      <c r="AA39" s="1">
        <f t="shared" ref="AA39:AB42" si="23">Q39+S39+U39+W39+Y39</f>
        <v>46311</v>
      </c>
      <c r="AB39" s="12">
        <f t="shared" si="23"/>
        <v>0</v>
      </c>
      <c r="AC39" s="13">
        <f>AA39+AB39</f>
        <v>46311</v>
      </c>
      <c r="AE39" s="3" t="s">
        <v>12</v>
      </c>
      <c r="AF39" s="2">
        <f t="shared" ref="AF39:AR42" si="24">IFERROR(B39/Q39, "N.A.")</f>
        <v>1696.3299299883313</v>
      </c>
      <c r="AG39" s="2" t="str">
        <f t="shared" si="24"/>
        <v>N.A.</v>
      </c>
      <c r="AH39" s="2">
        <f t="shared" si="24"/>
        <v>1093.9587499999998</v>
      </c>
      <c r="AI39" s="2" t="str">
        <f t="shared" si="24"/>
        <v>N.A.</v>
      </c>
      <c r="AJ39" s="2">
        <f t="shared" si="24"/>
        <v>2995.3278688524583</v>
      </c>
      <c r="AK39" s="2" t="str">
        <f t="shared" si="24"/>
        <v>N.A.</v>
      </c>
      <c r="AL39" s="2">
        <f t="shared" si="24"/>
        <v>1755.6976818341259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1466.7038716503646</v>
      </c>
      <c r="AQ39" s="16" t="str">
        <f t="shared" si="24"/>
        <v>N.A.</v>
      </c>
      <c r="AR39" s="13">
        <f t="shared" si="24"/>
        <v>1466.7038716503646</v>
      </c>
    </row>
    <row r="40" spans="1:44" ht="15" customHeight="1" thickBot="1" x14ac:dyDescent="0.3">
      <c r="A40" s="3" t="s">
        <v>13</v>
      </c>
      <c r="B40" s="2">
        <v>33420827.999999996</v>
      </c>
      <c r="C40" s="2">
        <v>2016450.0000000002</v>
      </c>
      <c r="D40" s="2">
        <v>395256</v>
      </c>
      <c r="E40" s="2">
        <v>72240</v>
      </c>
      <c r="F40" s="2"/>
      <c r="G40" s="2"/>
      <c r="H40" s="2"/>
      <c r="I40" s="2"/>
      <c r="J40" s="2"/>
      <c r="K40" s="2"/>
      <c r="L40" s="1">
        <f t="shared" si="22"/>
        <v>33816084</v>
      </c>
      <c r="M40" s="12">
        <f t="shared" si="22"/>
        <v>2088690.0000000002</v>
      </c>
      <c r="N40" s="13">
        <f>L40+M40</f>
        <v>35904774</v>
      </c>
      <c r="P40" s="3" t="s">
        <v>13</v>
      </c>
      <c r="Q40" s="2">
        <v>17218</v>
      </c>
      <c r="R40" s="2">
        <v>649</v>
      </c>
      <c r="S40" s="2">
        <v>475</v>
      </c>
      <c r="T40" s="2">
        <v>84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17693</v>
      </c>
      <c r="AB40" s="12">
        <f t="shared" si="23"/>
        <v>733</v>
      </c>
      <c r="AC40" s="13">
        <f>AA40+AB40</f>
        <v>18426</v>
      </c>
      <c r="AE40" s="3" t="s">
        <v>13</v>
      </c>
      <c r="AF40" s="2">
        <f t="shared" si="24"/>
        <v>1941.0400743408059</v>
      </c>
      <c r="AG40" s="2">
        <f t="shared" si="24"/>
        <v>3107.0107858243455</v>
      </c>
      <c r="AH40" s="2">
        <f t="shared" si="24"/>
        <v>832.11789473684212</v>
      </c>
      <c r="AI40" s="2">
        <f t="shared" si="24"/>
        <v>860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1911.2690894704119</v>
      </c>
      <c r="AQ40" s="16">
        <f t="shared" si="24"/>
        <v>2849.5088676671216</v>
      </c>
      <c r="AR40" s="13">
        <f t="shared" si="24"/>
        <v>1948.5929664604364</v>
      </c>
    </row>
    <row r="41" spans="1:44" ht="15" customHeight="1" thickBot="1" x14ac:dyDescent="0.3">
      <c r="A41" s="3" t="s">
        <v>14</v>
      </c>
      <c r="B41" s="2">
        <v>63411562.000000022</v>
      </c>
      <c r="C41" s="2">
        <v>373280143</v>
      </c>
      <c r="D41" s="2">
        <v>22002919.000000007</v>
      </c>
      <c r="E41" s="2">
        <v>2941800</v>
      </c>
      <c r="F41" s="2"/>
      <c r="G41" s="2">
        <v>43300389.999999993</v>
      </c>
      <c r="H41" s="2"/>
      <c r="I41" s="2">
        <v>27691717.999999996</v>
      </c>
      <c r="J41" s="2">
        <v>0</v>
      </c>
      <c r="K41" s="2"/>
      <c r="L41" s="1">
        <f t="shared" si="22"/>
        <v>85414481.00000003</v>
      </c>
      <c r="M41" s="12">
        <f t="shared" si="22"/>
        <v>447214051</v>
      </c>
      <c r="N41" s="13">
        <f>L41+M41</f>
        <v>532628532</v>
      </c>
      <c r="P41" s="3" t="s">
        <v>14</v>
      </c>
      <c r="Q41" s="2">
        <v>19760</v>
      </c>
      <c r="R41" s="2">
        <v>71790</v>
      </c>
      <c r="S41" s="2">
        <v>3851</v>
      </c>
      <c r="T41" s="2">
        <v>684</v>
      </c>
      <c r="U41" s="2">
        <v>0</v>
      </c>
      <c r="V41" s="2">
        <v>3948</v>
      </c>
      <c r="W41" s="2">
        <v>0</v>
      </c>
      <c r="X41" s="2">
        <v>6098</v>
      </c>
      <c r="Y41" s="2">
        <v>8397</v>
      </c>
      <c r="Z41" s="2">
        <v>0</v>
      </c>
      <c r="AA41" s="1">
        <f t="shared" si="23"/>
        <v>32008</v>
      </c>
      <c r="AB41" s="12">
        <f t="shared" si="23"/>
        <v>82520</v>
      </c>
      <c r="AC41" s="13">
        <f>AA41+AB41</f>
        <v>114528</v>
      </c>
      <c r="AE41" s="3" t="s">
        <v>14</v>
      </c>
      <c r="AF41" s="2">
        <f t="shared" si="24"/>
        <v>3209.0871457489889</v>
      </c>
      <c r="AG41" s="2">
        <f t="shared" si="24"/>
        <v>5199.6119654547983</v>
      </c>
      <c r="AH41" s="2">
        <f t="shared" si="24"/>
        <v>5713.5598545832272</v>
      </c>
      <c r="AI41" s="2">
        <f t="shared" si="24"/>
        <v>4300.8771929824561</v>
      </c>
      <c r="AJ41" s="2" t="str">
        <f t="shared" si="24"/>
        <v>N.A.</v>
      </c>
      <c r="AK41" s="2">
        <f t="shared" si="24"/>
        <v>10967.677304964536</v>
      </c>
      <c r="AL41" s="2" t="str">
        <f t="shared" si="24"/>
        <v>N.A.</v>
      </c>
      <c r="AM41" s="2">
        <f t="shared" si="24"/>
        <v>4541.1147917349945</v>
      </c>
      <c r="AN41" s="2">
        <f t="shared" si="24"/>
        <v>0</v>
      </c>
      <c r="AO41" s="2" t="str">
        <f t="shared" si="24"/>
        <v>N.A.</v>
      </c>
      <c r="AP41" s="15">
        <f t="shared" si="24"/>
        <v>2668.5353974006507</v>
      </c>
      <c r="AQ41" s="16">
        <f t="shared" si="24"/>
        <v>5419.462566650509</v>
      </c>
      <c r="AR41" s="13">
        <f t="shared" si="24"/>
        <v>4650.6402975691535</v>
      </c>
    </row>
    <row r="42" spans="1:44" ht="15" customHeight="1" thickBot="1" x14ac:dyDescent="0.3">
      <c r="A42" s="3" t="s">
        <v>15</v>
      </c>
      <c r="B42" s="2">
        <v>468742.99999999994</v>
      </c>
      <c r="C42" s="2"/>
      <c r="D42" s="2"/>
      <c r="E42" s="2"/>
      <c r="F42" s="2"/>
      <c r="G42" s="2"/>
      <c r="H42" s="2">
        <v>56853.999999999993</v>
      </c>
      <c r="I42" s="2"/>
      <c r="J42" s="2">
        <v>0</v>
      </c>
      <c r="K42" s="2"/>
      <c r="L42" s="1">
        <f t="shared" si="22"/>
        <v>525596.99999999988</v>
      </c>
      <c r="M42" s="12">
        <f t="shared" si="22"/>
        <v>0</v>
      </c>
      <c r="N42" s="13">
        <f>L42+M42</f>
        <v>525596.99999999988</v>
      </c>
      <c r="P42" s="3" t="s">
        <v>15</v>
      </c>
      <c r="Q42" s="2">
        <v>265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329</v>
      </c>
      <c r="X42" s="2">
        <v>0</v>
      </c>
      <c r="Y42" s="2">
        <v>1705</v>
      </c>
      <c r="Z42" s="2">
        <v>0</v>
      </c>
      <c r="AA42" s="1">
        <f t="shared" si="23"/>
        <v>2299</v>
      </c>
      <c r="AB42" s="12">
        <f t="shared" si="23"/>
        <v>0</v>
      </c>
      <c r="AC42" s="13">
        <f>AA42+AB42</f>
        <v>2299</v>
      </c>
      <c r="AE42" s="3" t="s">
        <v>15</v>
      </c>
      <c r="AF42" s="2">
        <f t="shared" si="24"/>
        <v>1768.8415094339621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172.80851063829786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228.61983471074376</v>
      </c>
      <c r="AQ42" s="16" t="str">
        <f t="shared" si="24"/>
        <v>N.A.</v>
      </c>
      <c r="AR42" s="13">
        <f t="shared" si="24"/>
        <v>228.61983471074376</v>
      </c>
    </row>
    <row r="43" spans="1:44" ht="15" customHeight="1" thickBot="1" x14ac:dyDescent="0.3">
      <c r="A43" s="4" t="s">
        <v>16</v>
      </c>
      <c r="B43" s="2">
        <v>103116152.00000003</v>
      </c>
      <c r="C43" s="2">
        <v>375296592.99999952</v>
      </c>
      <c r="D43" s="2">
        <v>24148508.999999993</v>
      </c>
      <c r="E43" s="2">
        <v>3014040</v>
      </c>
      <c r="F43" s="2">
        <v>5298734.9999999991</v>
      </c>
      <c r="G43" s="2">
        <v>43300389.999999993</v>
      </c>
      <c r="H43" s="2">
        <v>55117289.000000007</v>
      </c>
      <c r="I43" s="2">
        <v>27691717.999999996</v>
      </c>
      <c r="J43" s="2">
        <v>0</v>
      </c>
      <c r="K43" s="2"/>
      <c r="L43" s="1">
        <f t="shared" ref="L43" si="25">B43+D43+F43+H43+J43</f>
        <v>187680685.00000003</v>
      </c>
      <c r="M43" s="12">
        <f t="shared" ref="M43" si="26">C43+E43+G43+I43+K43</f>
        <v>449302740.99999952</v>
      </c>
      <c r="N43" s="18">
        <f>L43+M43</f>
        <v>636983425.99999952</v>
      </c>
      <c r="P43" s="4" t="s">
        <v>16</v>
      </c>
      <c r="Q43" s="2">
        <v>40671</v>
      </c>
      <c r="R43" s="2">
        <v>72439</v>
      </c>
      <c r="S43" s="2">
        <v>5926</v>
      </c>
      <c r="T43" s="2">
        <v>768</v>
      </c>
      <c r="U43" s="2">
        <v>1769</v>
      </c>
      <c r="V43" s="2">
        <v>3948</v>
      </c>
      <c r="W43" s="2">
        <v>31690</v>
      </c>
      <c r="X43" s="2">
        <v>6098</v>
      </c>
      <c r="Y43" s="2">
        <v>18255</v>
      </c>
      <c r="Z43" s="2">
        <v>0</v>
      </c>
      <c r="AA43" s="1">
        <f t="shared" ref="AA43" si="27">Q43+S43+U43+W43+Y43</f>
        <v>98311</v>
      </c>
      <c r="AB43" s="12">
        <f t="shared" ref="AB43" si="28">R43+T43+V43+X43+Z43</f>
        <v>83253</v>
      </c>
      <c r="AC43" s="18">
        <f>AA43+AB43</f>
        <v>181564</v>
      </c>
      <c r="AE43" s="4" t="s">
        <v>16</v>
      </c>
      <c r="AF43" s="2">
        <f t="shared" ref="AF43:AO43" si="29">IFERROR(B43/Q43, "N.A.")</f>
        <v>2535.3729192790938</v>
      </c>
      <c r="AG43" s="2">
        <f t="shared" si="29"/>
        <v>5180.8638026477383</v>
      </c>
      <c r="AH43" s="2">
        <f t="shared" si="29"/>
        <v>4075.009956125547</v>
      </c>
      <c r="AI43" s="2">
        <f t="shared" si="29"/>
        <v>3924.53125</v>
      </c>
      <c r="AJ43" s="2">
        <f t="shared" si="29"/>
        <v>2995.3278688524583</v>
      </c>
      <c r="AK43" s="2">
        <f t="shared" si="29"/>
        <v>10967.677304964536</v>
      </c>
      <c r="AL43" s="2">
        <f t="shared" si="29"/>
        <v>1739.2644051751342</v>
      </c>
      <c r="AM43" s="2">
        <f t="shared" si="29"/>
        <v>4541.1147917349945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1909.0507166034322</v>
      </c>
      <c r="AQ43" s="16">
        <f t="shared" ref="AQ43" si="31">IFERROR(M43/AB43, "N.A.")</f>
        <v>5396.8354413654706</v>
      </c>
      <c r="AR43" s="13">
        <f t="shared" ref="AR43" si="32">IFERROR(N43/AC43, "N.A.")</f>
        <v>3508.3134652243812</v>
      </c>
    </row>
    <row r="44" spans="1:44" ht="15" customHeight="1" thickBot="1" x14ac:dyDescent="0.3">
      <c r="A44" s="5" t="s">
        <v>0</v>
      </c>
      <c r="B44" s="28">
        <f>B43+C43</f>
        <v>478412744.99999952</v>
      </c>
      <c r="C44" s="30"/>
      <c r="D44" s="28">
        <f>D43+E43</f>
        <v>27162548.999999993</v>
      </c>
      <c r="E44" s="30"/>
      <c r="F44" s="28">
        <f>F43+G43</f>
        <v>48599124.999999993</v>
      </c>
      <c r="G44" s="30"/>
      <c r="H44" s="28">
        <f>H43+I43</f>
        <v>82809007</v>
      </c>
      <c r="I44" s="30"/>
      <c r="J44" s="28">
        <f>J43+K43</f>
        <v>0</v>
      </c>
      <c r="K44" s="30"/>
      <c r="L44" s="28">
        <f>L43+M43</f>
        <v>636983425.99999952</v>
      </c>
      <c r="M44" s="29"/>
      <c r="N44" s="19">
        <f>B44+D44+F44+H44+J44</f>
        <v>636983425.99999952</v>
      </c>
      <c r="P44" s="5" t="s">
        <v>0</v>
      </c>
      <c r="Q44" s="28">
        <f>Q43+R43</f>
        <v>113110</v>
      </c>
      <c r="R44" s="30"/>
      <c r="S44" s="28">
        <f>S43+T43</f>
        <v>6694</v>
      </c>
      <c r="T44" s="30"/>
      <c r="U44" s="28">
        <f>U43+V43</f>
        <v>5717</v>
      </c>
      <c r="V44" s="30"/>
      <c r="W44" s="28">
        <f>W43+X43</f>
        <v>37788</v>
      </c>
      <c r="X44" s="30"/>
      <c r="Y44" s="28">
        <f>Y43+Z43</f>
        <v>18255</v>
      </c>
      <c r="Z44" s="30"/>
      <c r="AA44" s="28">
        <f>AA43+AB43</f>
        <v>181564</v>
      </c>
      <c r="AB44" s="29"/>
      <c r="AC44" s="19">
        <f>Q44+S44+U44+W44+Y44</f>
        <v>181564</v>
      </c>
      <c r="AE44" s="5" t="s">
        <v>0</v>
      </c>
      <c r="AF44" s="31">
        <f>IFERROR(B44/Q44,"N.A.")</f>
        <v>4229.6237733180051</v>
      </c>
      <c r="AG44" s="32"/>
      <c r="AH44" s="31">
        <f>IFERROR(D44/S44,"N.A.")</f>
        <v>4057.7455930684182</v>
      </c>
      <c r="AI44" s="32"/>
      <c r="AJ44" s="31">
        <f>IFERROR(F44/U44,"N.A.")</f>
        <v>8500.8089907294016</v>
      </c>
      <c r="AK44" s="32"/>
      <c r="AL44" s="31">
        <f>IFERROR(H44/W44,"N.A.")</f>
        <v>2191.4101566634909</v>
      </c>
      <c r="AM44" s="32"/>
      <c r="AN44" s="31">
        <f>IFERROR(J44/Y44,"N.A.")</f>
        <v>0</v>
      </c>
      <c r="AO44" s="32"/>
      <c r="AP44" s="31">
        <f>IFERROR(L44/AA44,"N.A.")</f>
        <v>3508.3134652243812</v>
      </c>
      <c r="AQ44" s="32"/>
      <c r="AR44" s="17">
        <f>IFERROR(N44/AC44, "N.A.")</f>
        <v>3508.3134652243812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928155</v>
      </c>
      <c r="C15" s="2"/>
      <c r="D15" s="2">
        <v>568812</v>
      </c>
      <c r="E15" s="2"/>
      <c r="F15" s="2">
        <v>2619130</v>
      </c>
      <c r="G15" s="2"/>
      <c r="H15" s="2">
        <v>3368123.9999999995</v>
      </c>
      <c r="I15" s="2"/>
      <c r="J15" s="2">
        <v>0</v>
      </c>
      <c r="K15" s="2"/>
      <c r="L15" s="1">
        <f t="shared" ref="L15:M18" si="0">B15+D15+F15+H15+J15</f>
        <v>7484221</v>
      </c>
      <c r="M15" s="12">
        <f t="shared" si="0"/>
        <v>0</v>
      </c>
      <c r="N15" s="13">
        <f>L15+M15</f>
        <v>7484221</v>
      </c>
      <c r="P15" s="3" t="s">
        <v>12</v>
      </c>
      <c r="Q15" s="2">
        <v>500</v>
      </c>
      <c r="R15" s="2">
        <v>0</v>
      </c>
      <c r="S15" s="2">
        <v>207</v>
      </c>
      <c r="T15" s="2">
        <v>0</v>
      </c>
      <c r="U15" s="2">
        <v>497</v>
      </c>
      <c r="V15" s="2">
        <v>0</v>
      </c>
      <c r="W15" s="2">
        <v>2967</v>
      </c>
      <c r="X15" s="2">
        <v>0</v>
      </c>
      <c r="Y15" s="2">
        <v>607</v>
      </c>
      <c r="Z15" s="2">
        <v>0</v>
      </c>
      <c r="AA15" s="1">
        <f t="shared" ref="AA15:AB18" si="1">Q15+S15+U15+W15+Y15</f>
        <v>4778</v>
      </c>
      <c r="AB15" s="12">
        <f t="shared" si="1"/>
        <v>0</v>
      </c>
      <c r="AC15" s="13">
        <f>AA15+AB15</f>
        <v>4778</v>
      </c>
      <c r="AE15" s="3" t="s">
        <v>12</v>
      </c>
      <c r="AF15" s="2">
        <f t="shared" ref="AF15:AR18" si="2">IFERROR(B15/Q15, "N.A.")</f>
        <v>1856.31</v>
      </c>
      <c r="AG15" s="2" t="str">
        <f t="shared" si="2"/>
        <v>N.A.</v>
      </c>
      <c r="AH15" s="2">
        <f t="shared" si="2"/>
        <v>2747.8840579710145</v>
      </c>
      <c r="AI15" s="2" t="str">
        <f t="shared" si="2"/>
        <v>N.A.</v>
      </c>
      <c r="AJ15" s="2">
        <f t="shared" si="2"/>
        <v>5269.8792756539233</v>
      </c>
      <c r="AK15" s="2" t="str">
        <f t="shared" si="2"/>
        <v>N.A.</v>
      </c>
      <c r="AL15" s="2">
        <f t="shared" si="2"/>
        <v>1135.19514661274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1566.3920050230222</v>
      </c>
      <c r="AQ15" s="16" t="str">
        <f t="shared" si="2"/>
        <v>N.A.</v>
      </c>
      <c r="AR15" s="13">
        <f t="shared" si="2"/>
        <v>1566.3920050230222</v>
      </c>
    </row>
    <row r="16" spans="1:44" ht="15" customHeight="1" thickBot="1" x14ac:dyDescent="0.3">
      <c r="A16" s="3" t="s">
        <v>13</v>
      </c>
      <c r="B16" s="2">
        <v>274800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274800</v>
      </c>
      <c r="M16" s="12">
        <f t="shared" si="0"/>
        <v>0</v>
      </c>
      <c r="N16" s="13">
        <f>L16+M16</f>
        <v>274800</v>
      </c>
      <c r="P16" s="3" t="s">
        <v>13</v>
      </c>
      <c r="Q16" s="2">
        <v>284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284</v>
      </c>
      <c r="AB16" s="12">
        <f t="shared" si="1"/>
        <v>0</v>
      </c>
      <c r="AC16" s="13">
        <f>AA16+AB16</f>
        <v>284</v>
      </c>
      <c r="AE16" s="3" t="s">
        <v>13</v>
      </c>
      <c r="AF16" s="2">
        <f t="shared" si="2"/>
        <v>967.6056338028169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967.6056338028169</v>
      </c>
      <c r="AQ16" s="16" t="str">
        <f t="shared" si="2"/>
        <v>N.A.</v>
      </c>
      <c r="AR16" s="13">
        <f t="shared" si="2"/>
        <v>967.6056338028169</v>
      </c>
    </row>
    <row r="17" spans="1:44" ht="15" customHeight="1" thickBot="1" x14ac:dyDescent="0.3">
      <c r="A17" s="3" t="s">
        <v>14</v>
      </c>
      <c r="B17" s="2">
        <v>2491954</v>
      </c>
      <c r="C17" s="2">
        <v>23384326.999999996</v>
      </c>
      <c r="D17" s="2">
        <v>23400</v>
      </c>
      <c r="E17" s="2"/>
      <c r="F17" s="2"/>
      <c r="G17" s="2">
        <v>7797390</v>
      </c>
      <c r="H17" s="2"/>
      <c r="I17" s="2">
        <v>210536</v>
      </c>
      <c r="J17" s="2">
        <v>0</v>
      </c>
      <c r="K17" s="2"/>
      <c r="L17" s="1">
        <f t="shared" si="0"/>
        <v>2515354</v>
      </c>
      <c r="M17" s="12">
        <f t="shared" si="0"/>
        <v>31392252.999999996</v>
      </c>
      <c r="N17" s="13">
        <f>L17+M17</f>
        <v>33907607</v>
      </c>
      <c r="P17" s="3" t="s">
        <v>14</v>
      </c>
      <c r="Q17" s="2">
        <v>1214</v>
      </c>
      <c r="R17" s="2">
        <v>4828</v>
      </c>
      <c r="S17" s="2">
        <v>78</v>
      </c>
      <c r="T17" s="2">
        <v>0</v>
      </c>
      <c r="U17" s="2">
        <v>0</v>
      </c>
      <c r="V17" s="2">
        <v>629</v>
      </c>
      <c r="W17" s="2">
        <v>0</v>
      </c>
      <c r="X17" s="2">
        <v>282</v>
      </c>
      <c r="Y17" s="2">
        <v>746</v>
      </c>
      <c r="Z17" s="2">
        <v>0</v>
      </c>
      <c r="AA17" s="1">
        <f t="shared" si="1"/>
        <v>2038</v>
      </c>
      <c r="AB17" s="12">
        <f t="shared" si="1"/>
        <v>5739</v>
      </c>
      <c r="AC17" s="13">
        <f>AA17+AB17</f>
        <v>7777</v>
      </c>
      <c r="AE17" s="3" t="s">
        <v>14</v>
      </c>
      <c r="AF17" s="2">
        <f t="shared" si="2"/>
        <v>2052.6803953871499</v>
      </c>
      <c r="AG17" s="2">
        <f t="shared" si="2"/>
        <v>4843.4811516155751</v>
      </c>
      <c r="AH17" s="2">
        <f t="shared" si="2"/>
        <v>300</v>
      </c>
      <c r="AI17" s="2" t="str">
        <f t="shared" si="2"/>
        <v>N.A.</v>
      </c>
      <c r="AJ17" s="2" t="str">
        <f t="shared" si="2"/>
        <v>N.A.</v>
      </c>
      <c r="AK17" s="2">
        <f t="shared" si="2"/>
        <v>12396.486486486487</v>
      </c>
      <c r="AL17" s="2" t="str">
        <f t="shared" si="2"/>
        <v>N.A.</v>
      </c>
      <c r="AM17" s="2">
        <f t="shared" si="2"/>
        <v>746.58156028368796</v>
      </c>
      <c r="AN17" s="2">
        <f t="shared" si="2"/>
        <v>0</v>
      </c>
      <c r="AO17" s="2" t="str">
        <f t="shared" si="2"/>
        <v>N.A.</v>
      </c>
      <c r="AP17" s="15">
        <f t="shared" si="2"/>
        <v>1234.2266928361139</v>
      </c>
      <c r="AQ17" s="16">
        <f t="shared" si="2"/>
        <v>5469.9865830284016</v>
      </c>
      <c r="AR17" s="13">
        <f t="shared" si="2"/>
        <v>4359.9854699755688</v>
      </c>
    </row>
    <row r="18" spans="1:44" ht="15" customHeight="1" thickBot="1" x14ac:dyDescent="0.3">
      <c r="A18" s="3" t="s">
        <v>15</v>
      </c>
      <c r="B18" s="2">
        <v>714531</v>
      </c>
      <c r="C18" s="2">
        <v>299280</v>
      </c>
      <c r="D18" s="2"/>
      <c r="E18" s="2"/>
      <c r="F18" s="2"/>
      <c r="G18" s="2"/>
      <c r="H18" s="2">
        <v>419913</v>
      </c>
      <c r="I18" s="2"/>
      <c r="J18" s="2">
        <v>0</v>
      </c>
      <c r="K18" s="2"/>
      <c r="L18" s="1">
        <f t="shared" si="0"/>
        <v>1134444</v>
      </c>
      <c r="M18" s="12">
        <f t="shared" si="0"/>
        <v>299280</v>
      </c>
      <c r="N18" s="13">
        <f>L18+M18</f>
        <v>1433724</v>
      </c>
      <c r="P18" s="3" t="s">
        <v>15</v>
      </c>
      <c r="Q18" s="2">
        <v>348</v>
      </c>
      <c r="R18" s="2">
        <v>87</v>
      </c>
      <c r="S18" s="2">
        <v>0</v>
      </c>
      <c r="T18" s="2">
        <v>0</v>
      </c>
      <c r="U18" s="2">
        <v>0</v>
      </c>
      <c r="V18" s="2">
        <v>0</v>
      </c>
      <c r="W18" s="2">
        <v>4053</v>
      </c>
      <c r="X18" s="2">
        <v>0</v>
      </c>
      <c r="Y18" s="2">
        <v>1603</v>
      </c>
      <c r="Z18" s="2">
        <v>0</v>
      </c>
      <c r="AA18" s="1">
        <f t="shared" si="1"/>
        <v>6004</v>
      </c>
      <c r="AB18" s="12">
        <f t="shared" si="1"/>
        <v>87</v>
      </c>
      <c r="AC18" s="18">
        <f>AA18+AB18</f>
        <v>6091</v>
      </c>
      <c r="AE18" s="3" t="s">
        <v>15</v>
      </c>
      <c r="AF18" s="2">
        <f t="shared" si="2"/>
        <v>2053.25</v>
      </c>
      <c r="AG18" s="2">
        <f t="shared" si="2"/>
        <v>3440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103.60547742413027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188.94803464357096</v>
      </c>
      <c r="AQ18" s="16">
        <f t="shared" si="2"/>
        <v>3440</v>
      </c>
      <c r="AR18" s="13">
        <f t="shared" si="2"/>
        <v>235.38400919389264</v>
      </c>
    </row>
    <row r="19" spans="1:44" ht="15" customHeight="1" thickBot="1" x14ac:dyDescent="0.3">
      <c r="A19" s="4" t="s">
        <v>16</v>
      </c>
      <c r="B19" s="2">
        <v>4409440</v>
      </c>
      <c r="C19" s="2">
        <v>23683607</v>
      </c>
      <c r="D19" s="2">
        <v>592212</v>
      </c>
      <c r="E19" s="2"/>
      <c r="F19" s="2">
        <v>2619130</v>
      </c>
      <c r="G19" s="2">
        <v>7797390</v>
      </c>
      <c r="H19" s="2">
        <v>3788037.0000000009</v>
      </c>
      <c r="I19" s="2">
        <v>210536</v>
      </c>
      <c r="J19" s="2">
        <v>0</v>
      </c>
      <c r="K19" s="2"/>
      <c r="L19" s="1">
        <f t="shared" ref="L19" si="3">B19+D19+F19+H19+J19</f>
        <v>11408819</v>
      </c>
      <c r="M19" s="12">
        <f t="shared" ref="M19" si="4">C19+E19+G19+I19+K19</f>
        <v>31691533</v>
      </c>
      <c r="N19" s="18">
        <f>L19+M19</f>
        <v>43100352</v>
      </c>
      <c r="P19" s="4" t="s">
        <v>16</v>
      </c>
      <c r="Q19" s="2">
        <v>2346</v>
      </c>
      <c r="R19" s="2">
        <v>4915</v>
      </c>
      <c r="S19" s="2">
        <v>285</v>
      </c>
      <c r="T19" s="2">
        <v>0</v>
      </c>
      <c r="U19" s="2">
        <v>497</v>
      </c>
      <c r="V19" s="2">
        <v>629</v>
      </c>
      <c r="W19" s="2">
        <v>7020</v>
      </c>
      <c r="X19" s="2">
        <v>282</v>
      </c>
      <c r="Y19" s="2">
        <v>2956</v>
      </c>
      <c r="Z19" s="2">
        <v>0</v>
      </c>
      <c r="AA19" s="1">
        <f t="shared" ref="AA19" si="5">Q19+S19+U19+W19+Y19</f>
        <v>13104</v>
      </c>
      <c r="AB19" s="12">
        <f t="shared" ref="AB19" si="6">R19+T19+V19+X19+Z19</f>
        <v>5826</v>
      </c>
      <c r="AC19" s="13">
        <f>AA19+AB19</f>
        <v>18930</v>
      </c>
      <c r="AE19" s="4" t="s">
        <v>16</v>
      </c>
      <c r="AF19" s="2">
        <f t="shared" ref="AF19:AO19" si="7">IFERROR(B19/Q19, "N.A.")</f>
        <v>1879.5566922421142</v>
      </c>
      <c r="AG19" s="2">
        <f t="shared" si="7"/>
        <v>4818.6382502543238</v>
      </c>
      <c r="AH19" s="2">
        <f t="shared" si="7"/>
        <v>2077.9368421052632</v>
      </c>
      <c r="AI19" s="2" t="str">
        <f t="shared" si="7"/>
        <v>N.A.</v>
      </c>
      <c r="AJ19" s="2">
        <f t="shared" si="7"/>
        <v>5269.8792756539233</v>
      </c>
      <c r="AK19" s="2">
        <f t="shared" si="7"/>
        <v>12396.486486486487</v>
      </c>
      <c r="AL19" s="2">
        <f t="shared" si="7"/>
        <v>539.60641025641041</v>
      </c>
      <c r="AM19" s="2">
        <f t="shared" si="7"/>
        <v>746.58156028368796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870.63637057387052</v>
      </c>
      <c r="AQ19" s="16">
        <f t="shared" ref="AQ19" si="9">IFERROR(M19/AB19, "N.A.")</f>
        <v>5439.6726742190185</v>
      </c>
      <c r="AR19" s="13">
        <f t="shared" ref="AR19" si="10">IFERROR(N19/AC19, "N.A.")</f>
        <v>2276.8278922345485</v>
      </c>
    </row>
    <row r="20" spans="1:44" ht="15" customHeight="1" thickBot="1" x14ac:dyDescent="0.3">
      <c r="A20" s="5" t="s">
        <v>0</v>
      </c>
      <c r="B20" s="28">
        <f>B19+C19</f>
        <v>28093047</v>
      </c>
      <c r="C20" s="30"/>
      <c r="D20" s="28">
        <f>D19+E19</f>
        <v>592212</v>
      </c>
      <c r="E20" s="30"/>
      <c r="F20" s="28">
        <f>F19+G19</f>
        <v>10416520</v>
      </c>
      <c r="G20" s="30"/>
      <c r="H20" s="28">
        <f>H19+I19</f>
        <v>3998573.0000000009</v>
      </c>
      <c r="I20" s="30"/>
      <c r="J20" s="28">
        <f>J19+K19</f>
        <v>0</v>
      </c>
      <c r="K20" s="30"/>
      <c r="L20" s="28">
        <f>L19+M19</f>
        <v>43100352</v>
      </c>
      <c r="M20" s="29"/>
      <c r="N20" s="19">
        <f>B20+D20+F20+H20+J20</f>
        <v>43100352</v>
      </c>
      <c r="P20" s="5" t="s">
        <v>0</v>
      </c>
      <c r="Q20" s="28">
        <f>Q19+R19</f>
        <v>7261</v>
      </c>
      <c r="R20" s="30"/>
      <c r="S20" s="28">
        <f>S19+T19</f>
        <v>285</v>
      </c>
      <c r="T20" s="30"/>
      <c r="U20" s="28">
        <f>U19+V19</f>
        <v>1126</v>
      </c>
      <c r="V20" s="30"/>
      <c r="W20" s="28">
        <f>W19+X19</f>
        <v>7302</v>
      </c>
      <c r="X20" s="30"/>
      <c r="Y20" s="28">
        <f>Y19+Z19</f>
        <v>2956</v>
      </c>
      <c r="Z20" s="30"/>
      <c r="AA20" s="28">
        <f>AA19+AB19</f>
        <v>18930</v>
      </c>
      <c r="AB20" s="30"/>
      <c r="AC20" s="20">
        <f>Q20+S20+U20+W20+Y20</f>
        <v>18930</v>
      </c>
      <c r="AE20" s="5" t="s">
        <v>0</v>
      </c>
      <c r="AF20" s="31">
        <f>IFERROR(B20/Q20,"N.A.")</f>
        <v>3869.0327778542901</v>
      </c>
      <c r="AG20" s="32"/>
      <c r="AH20" s="31">
        <f>IFERROR(D20/S20,"N.A.")</f>
        <v>2077.9368421052632</v>
      </c>
      <c r="AI20" s="32"/>
      <c r="AJ20" s="31">
        <f>IFERROR(F20/U20,"N.A.")</f>
        <v>9250.9058614564838</v>
      </c>
      <c r="AK20" s="32"/>
      <c r="AL20" s="31">
        <f>IFERROR(H20/W20,"N.A.")</f>
        <v>547.59969871268163</v>
      </c>
      <c r="AM20" s="32"/>
      <c r="AN20" s="31">
        <f>IFERROR(J20/Y20,"N.A.")</f>
        <v>0</v>
      </c>
      <c r="AO20" s="32"/>
      <c r="AP20" s="31">
        <f>IFERROR(L20/AA20,"N.A.")</f>
        <v>2276.8278922345485</v>
      </c>
      <c r="AQ20" s="32"/>
      <c r="AR20" s="17">
        <f>IFERROR(N20/AC20, "N.A.")</f>
        <v>2276.8278922345485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665640</v>
      </c>
      <c r="C27" s="2"/>
      <c r="D27" s="2">
        <v>568812</v>
      </c>
      <c r="E27" s="2"/>
      <c r="F27" s="2">
        <v>2619130</v>
      </c>
      <c r="G27" s="2"/>
      <c r="H27" s="2">
        <v>2144619</v>
      </c>
      <c r="I27" s="2"/>
      <c r="J27" s="2"/>
      <c r="K27" s="2"/>
      <c r="L27" s="1">
        <f t="shared" ref="L27:M30" si="11">B27+D27+F27+H27+J27</f>
        <v>5998201</v>
      </c>
      <c r="M27" s="12">
        <f t="shared" si="11"/>
        <v>0</v>
      </c>
      <c r="N27" s="13">
        <f>L27+M27</f>
        <v>5998201</v>
      </c>
      <c r="P27" s="3" t="s">
        <v>12</v>
      </c>
      <c r="Q27" s="2">
        <v>229</v>
      </c>
      <c r="R27" s="2">
        <v>0</v>
      </c>
      <c r="S27" s="2">
        <v>207</v>
      </c>
      <c r="T27" s="2">
        <v>0</v>
      </c>
      <c r="U27" s="2">
        <v>497</v>
      </c>
      <c r="V27" s="2">
        <v>0</v>
      </c>
      <c r="W27" s="2">
        <v>828</v>
      </c>
      <c r="X27" s="2">
        <v>0</v>
      </c>
      <c r="Y27" s="2">
        <v>0</v>
      </c>
      <c r="Z27" s="2">
        <v>0</v>
      </c>
      <c r="AA27" s="1">
        <f t="shared" ref="AA27:AB30" si="12">Q27+S27+U27+W27+Y27</f>
        <v>1761</v>
      </c>
      <c r="AB27" s="12">
        <f t="shared" si="12"/>
        <v>0</v>
      </c>
      <c r="AC27" s="13">
        <f>AA27+AB27</f>
        <v>1761</v>
      </c>
      <c r="AE27" s="3" t="s">
        <v>12</v>
      </c>
      <c r="AF27" s="2">
        <f t="shared" ref="AF27:AR30" si="13">IFERROR(B27/Q27, "N.A.")</f>
        <v>2906.7248908296942</v>
      </c>
      <c r="AG27" s="2" t="str">
        <f t="shared" si="13"/>
        <v>N.A.</v>
      </c>
      <c r="AH27" s="2">
        <f t="shared" si="13"/>
        <v>2747.8840579710145</v>
      </c>
      <c r="AI27" s="2" t="str">
        <f t="shared" si="13"/>
        <v>N.A.</v>
      </c>
      <c r="AJ27" s="2">
        <f t="shared" si="13"/>
        <v>5269.8792756539233</v>
      </c>
      <c r="AK27" s="2" t="str">
        <f t="shared" si="13"/>
        <v>N.A.</v>
      </c>
      <c r="AL27" s="2">
        <f t="shared" si="13"/>
        <v>2590.1195652173915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3406.1334469051676</v>
      </c>
      <c r="AQ27" s="16" t="str">
        <f t="shared" si="13"/>
        <v>N.A.</v>
      </c>
      <c r="AR27" s="13">
        <f t="shared" si="13"/>
        <v>3406.1334469051676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1291204.0000000002</v>
      </c>
      <c r="C29" s="2">
        <v>13989684.999999996</v>
      </c>
      <c r="D29" s="2">
        <v>23400</v>
      </c>
      <c r="E29" s="2"/>
      <c r="F29" s="2"/>
      <c r="G29" s="2">
        <v>3380000</v>
      </c>
      <c r="H29" s="2"/>
      <c r="I29" s="2"/>
      <c r="J29" s="2">
        <v>0</v>
      </c>
      <c r="K29" s="2"/>
      <c r="L29" s="1">
        <f t="shared" si="11"/>
        <v>1314604.0000000002</v>
      </c>
      <c r="M29" s="12">
        <f t="shared" si="11"/>
        <v>17369684.999999996</v>
      </c>
      <c r="N29" s="13">
        <f>L29+M29</f>
        <v>18684288.999999996</v>
      </c>
      <c r="P29" s="3" t="s">
        <v>14</v>
      </c>
      <c r="Q29" s="2">
        <v>649</v>
      </c>
      <c r="R29" s="2">
        <v>2873</v>
      </c>
      <c r="S29" s="2">
        <v>78</v>
      </c>
      <c r="T29" s="2">
        <v>0</v>
      </c>
      <c r="U29" s="2">
        <v>0</v>
      </c>
      <c r="V29" s="2">
        <v>271</v>
      </c>
      <c r="W29" s="2">
        <v>0</v>
      </c>
      <c r="X29" s="2">
        <v>0</v>
      </c>
      <c r="Y29" s="2">
        <v>475</v>
      </c>
      <c r="Z29" s="2">
        <v>0</v>
      </c>
      <c r="AA29" s="1">
        <f t="shared" si="12"/>
        <v>1202</v>
      </c>
      <c r="AB29" s="12">
        <f t="shared" si="12"/>
        <v>3144</v>
      </c>
      <c r="AC29" s="13">
        <f>AA29+AB29</f>
        <v>4346</v>
      </c>
      <c r="AE29" s="3" t="s">
        <v>14</v>
      </c>
      <c r="AF29" s="2">
        <f t="shared" si="13"/>
        <v>1989.5285053929126</v>
      </c>
      <c r="AG29" s="2">
        <f t="shared" si="13"/>
        <v>4869.3647754959957</v>
      </c>
      <c r="AH29" s="2">
        <f t="shared" si="13"/>
        <v>300</v>
      </c>
      <c r="AI29" s="2" t="str">
        <f t="shared" si="13"/>
        <v>N.A.</v>
      </c>
      <c r="AJ29" s="2" t="str">
        <f t="shared" si="13"/>
        <v>N.A.</v>
      </c>
      <c r="AK29" s="2">
        <f t="shared" si="13"/>
        <v>12472.324723247233</v>
      </c>
      <c r="AL29" s="2" t="str">
        <f t="shared" si="13"/>
        <v>N.A.</v>
      </c>
      <c r="AM29" s="2" t="str">
        <f t="shared" si="13"/>
        <v>N.A.</v>
      </c>
      <c r="AN29" s="2">
        <f t="shared" si="13"/>
        <v>0</v>
      </c>
      <c r="AO29" s="2" t="str">
        <f t="shared" si="13"/>
        <v>N.A.</v>
      </c>
      <c r="AP29" s="15">
        <f t="shared" si="13"/>
        <v>1093.6805324459237</v>
      </c>
      <c r="AQ29" s="16">
        <f t="shared" si="13"/>
        <v>5524.7089694656479</v>
      </c>
      <c r="AR29" s="13">
        <f t="shared" si="13"/>
        <v>4299.1921306948907</v>
      </c>
    </row>
    <row r="30" spans="1:44" ht="15" customHeight="1" thickBot="1" x14ac:dyDescent="0.3">
      <c r="A30" s="3" t="s">
        <v>15</v>
      </c>
      <c r="B30" s="2">
        <v>441438</v>
      </c>
      <c r="C30" s="2">
        <v>299280</v>
      </c>
      <c r="D30" s="2"/>
      <c r="E30" s="2"/>
      <c r="F30" s="2"/>
      <c r="G30" s="2"/>
      <c r="H30" s="2">
        <v>419913.00000000012</v>
      </c>
      <c r="I30" s="2"/>
      <c r="J30" s="2">
        <v>0</v>
      </c>
      <c r="K30" s="2"/>
      <c r="L30" s="1">
        <f t="shared" si="11"/>
        <v>861351.00000000012</v>
      </c>
      <c r="M30" s="12">
        <f t="shared" si="11"/>
        <v>299280</v>
      </c>
      <c r="N30" s="13">
        <f>L30+M30</f>
        <v>1160631</v>
      </c>
      <c r="P30" s="3" t="s">
        <v>15</v>
      </c>
      <c r="Q30" s="2">
        <v>174</v>
      </c>
      <c r="R30" s="2">
        <v>87</v>
      </c>
      <c r="S30" s="2">
        <v>0</v>
      </c>
      <c r="T30" s="2">
        <v>0</v>
      </c>
      <c r="U30" s="2">
        <v>0</v>
      </c>
      <c r="V30" s="2">
        <v>0</v>
      </c>
      <c r="W30" s="2">
        <v>3877</v>
      </c>
      <c r="X30" s="2">
        <v>0</v>
      </c>
      <c r="Y30" s="2">
        <v>1269</v>
      </c>
      <c r="Z30" s="2">
        <v>0</v>
      </c>
      <c r="AA30" s="1">
        <f t="shared" si="12"/>
        <v>5320</v>
      </c>
      <c r="AB30" s="12">
        <f t="shared" si="12"/>
        <v>87</v>
      </c>
      <c r="AC30" s="18">
        <f>AA30+AB30</f>
        <v>5407</v>
      </c>
      <c r="AE30" s="3" t="s">
        <v>15</v>
      </c>
      <c r="AF30" s="2">
        <f t="shared" si="13"/>
        <v>2537</v>
      </c>
      <c r="AG30" s="2">
        <f t="shared" si="13"/>
        <v>3440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108.3087438741295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161.90808270676695</v>
      </c>
      <c r="AQ30" s="16">
        <f t="shared" si="13"/>
        <v>3440</v>
      </c>
      <c r="AR30" s="13">
        <f t="shared" si="13"/>
        <v>214.6534122433882</v>
      </c>
    </row>
    <row r="31" spans="1:44" ht="15" customHeight="1" thickBot="1" x14ac:dyDescent="0.3">
      <c r="A31" s="4" t="s">
        <v>16</v>
      </c>
      <c r="B31" s="2">
        <v>2398281.9999999995</v>
      </c>
      <c r="C31" s="2">
        <v>14288965.000000004</v>
      </c>
      <c r="D31" s="2">
        <v>592212</v>
      </c>
      <c r="E31" s="2"/>
      <c r="F31" s="2">
        <v>2619130</v>
      </c>
      <c r="G31" s="2">
        <v>3380000</v>
      </c>
      <c r="H31" s="2">
        <v>2564531.9999999995</v>
      </c>
      <c r="I31" s="2"/>
      <c r="J31" s="2">
        <v>0</v>
      </c>
      <c r="K31" s="2"/>
      <c r="L31" s="1">
        <f t="shared" ref="L31" si="14">B31+D31+F31+H31+J31</f>
        <v>8174156</v>
      </c>
      <c r="M31" s="12">
        <f t="shared" ref="M31" si="15">C31+E31+G31+I31+K31</f>
        <v>17668965.000000004</v>
      </c>
      <c r="N31" s="18">
        <f>L31+M31</f>
        <v>25843121.000000004</v>
      </c>
      <c r="P31" s="4" t="s">
        <v>16</v>
      </c>
      <c r="Q31" s="2">
        <v>1052</v>
      </c>
      <c r="R31" s="2">
        <v>2960</v>
      </c>
      <c r="S31" s="2">
        <v>285</v>
      </c>
      <c r="T31" s="2">
        <v>0</v>
      </c>
      <c r="U31" s="2">
        <v>497</v>
      </c>
      <c r="V31" s="2">
        <v>271</v>
      </c>
      <c r="W31" s="2">
        <v>4705</v>
      </c>
      <c r="X31" s="2">
        <v>0</v>
      </c>
      <c r="Y31" s="2">
        <v>1744</v>
      </c>
      <c r="Z31" s="2">
        <v>0</v>
      </c>
      <c r="AA31" s="1">
        <f t="shared" ref="AA31" si="16">Q31+S31+U31+W31+Y31</f>
        <v>8283</v>
      </c>
      <c r="AB31" s="12">
        <f t="shared" ref="AB31" si="17">R31+T31+V31+X31+Z31</f>
        <v>3231</v>
      </c>
      <c r="AC31" s="13">
        <f>AA31+AB31</f>
        <v>11514</v>
      </c>
      <c r="AE31" s="4" t="s">
        <v>16</v>
      </c>
      <c r="AF31" s="2">
        <f t="shared" ref="AF31:AO31" si="18">IFERROR(B31/Q31, "N.A.")</f>
        <v>2279.7357414448666</v>
      </c>
      <c r="AG31" s="2">
        <f t="shared" si="18"/>
        <v>4827.3530405405418</v>
      </c>
      <c r="AH31" s="2">
        <f t="shared" si="18"/>
        <v>2077.9368421052632</v>
      </c>
      <c r="AI31" s="2" t="str">
        <f t="shared" si="18"/>
        <v>N.A.</v>
      </c>
      <c r="AJ31" s="2">
        <f t="shared" si="18"/>
        <v>5269.8792756539233</v>
      </c>
      <c r="AK31" s="2">
        <f t="shared" si="18"/>
        <v>12472.324723247233</v>
      </c>
      <c r="AL31" s="2">
        <f t="shared" si="18"/>
        <v>545.06524973432511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986.85935047688031</v>
      </c>
      <c r="AQ31" s="16">
        <f t="shared" ref="AQ31" si="20">IFERROR(M31/AB31, "N.A.")</f>
        <v>5468.5747446610967</v>
      </c>
      <c r="AR31" s="13">
        <f t="shared" ref="AR31" si="21">IFERROR(N31/AC31, "N.A.")</f>
        <v>2244.4954837589025</v>
      </c>
    </row>
    <row r="32" spans="1:44" ht="15" customHeight="1" thickBot="1" x14ac:dyDescent="0.3">
      <c r="A32" s="5" t="s">
        <v>0</v>
      </c>
      <c r="B32" s="28">
        <f>B31+C31</f>
        <v>16687247.000000004</v>
      </c>
      <c r="C32" s="30"/>
      <c r="D32" s="28">
        <f>D31+E31</f>
        <v>592212</v>
      </c>
      <c r="E32" s="30"/>
      <c r="F32" s="28">
        <f>F31+G31</f>
        <v>5999130</v>
      </c>
      <c r="G32" s="30"/>
      <c r="H32" s="28">
        <f>H31+I31</f>
        <v>2564531.9999999995</v>
      </c>
      <c r="I32" s="30"/>
      <c r="J32" s="28">
        <f>J31+K31</f>
        <v>0</v>
      </c>
      <c r="K32" s="30"/>
      <c r="L32" s="28">
        <f>L31+M31</f>
        <v>25843121.000000004</v>
      </c>
      <c r="M32" s="29"/>
      <c r="N32" s="19">
        <f>B32+D32+F32+H32+J32</f>
        <v>25843121.000000004</v>
      </c>
      <c r="P32" s="5" t="s">
        <v>0</v>
      </c>
      <c r="Q32" s="28">
        <f>Q31+R31</f>
        <v>4012</v>
      </c>
      <c r="R32" s="30"/>
      <c r="S32" s="28">
        <f>S31+T31</f>
        <v>285</v>
      </c>
      <c r="T32" s="30"/>
      <c r="U32" s="28">
        <f>U31+V31</f>
        <v>768</v>
      </c>
      <c r="V32" s="30"/>
      <c r="W32" s="28">
        <f>W31+X31</f>
        <v>4705</v>
      </c>
      <c r="X32" s="30"/>
      <c r="Y32" s="28">
        <f>Y31+Z31</f>
        <v>1744</v>
      </c>
      <c r="Z32" s="30"/>
      <c r="AA32" s="28">
        <f>AA31+AB31</f>
        <v>11514</v>
      </c>
      <c r="AB32" s="30"/>
      <c r="AC32" s="20">
        <f>Q32+S32+U32+W32+Y32</f>
        <v>11514</v>
      </c>
      <c r="AE32" s="5" t="s">
        <v>0</v>
      </c>
      <c r="AF32" s="31">
        <f>IFERROR(B32/Q32,"N.A.")</f>
        <v>4159.3337487537401</v>
      </c>
      <c r="AG32" s="32"/>
      <c r="AH32" s="31">
        <f>IFERROR(D32/S32,"N.A.")</f>
        <v>2077.9368421052632</v>
      </c>
      <c r="AI32" s="32"/>
      <c r="AJ32" s="31">
        <f>IFERROR(F32/U32,"N.A.")</f>
        <v>7811.3671875</v>
      </c>
      <c r="AK32" s="32"/>
      <c r="AL32" s="31">
        <f>IFERROR(H32/W32,"N.A.")</f>
        <v>545.06524973432511</v>
      </c>
      <c r="AM32" s="32"/>
      <c r="AN32" s="31">
        <f>IFERROR(J32/Y32,"N.A.")</f>
        <v>0</v>
      </c>
      <c r="AO32" s="32"/>
      <c r="AP32" s="31">
        <f>IFERROR(L32/AA32,"N.A.")</f>
        <v>2244.4954837589025</v>
      </c>
      <c r="AQ32" s="32"/>
      <c r="AR32" s="17">
        <f>IFERROR(N32/AC32, "N.A.")</f>
        <v>2244.4954837589025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262515</v>
      </c>
      <c r="C39" s="2"/>
      <c r="D39" s="2"/>
      <c r="E39" s="2"/>
      <c r="F39" s="2"/>
      <c r="G39" s="2"/>
      <c r="H39" s="2">
        <v>1223504.9999999995</v>
      </c>
      <c r="I39" s="2"/>
      <c r="J39" s="2">
        <v>0</v>
      </c>
      <c r="K39" s="2"/>
      <c r="L39" s="1">
        <f t="shared" ref="L39:M42" si="22">B39+D39+F39+H39+J39</f>
        <v>1486019.9999999995</v>
      </c>
      <c r="M39" s="12">
        <f t="shared" si="22"/>
        <v>0</v>
      </c>
      <c r="N39" s="13">
        <f>L39+M39</f>
        <v>1486019.9999999995</v>
      </c>
      <c r="P39" s="3" t="s">
        <v>12</v>
      </c>
      <c r="Q39" s="2">
        <v>271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2139</v>
      </c>
      <c r="X39" s="2">
        <v>0</v>
      </c>
      <c r="Y39" s="2">
        <v>607</v>
      </c>
      <c r="Z39" s="2">
        <v>0</v>
      </c>
      <c r="AA39" s="1">
        <f t="shared" ref="AA39:AB42" si="23">Q39+S39+U39+W39+Y39</f>
        <v>3017</v>
      </c>
      <c r="AB39" s="12">
        <f t="shared" si="23"/>
        <v>0</v>
      </c>
      <c r="AC39" s="13">
        <f>AA39+AB39</f>
        <v>3017</v>
      </c>
      <c r="AE39" s="3" t="s">
        <v>12</v>
      </c>
      <c r="AF39" s="2">
        <f t="shared" ref="AF39:AR42" si="24">IFERROR(B39/Q39, "N.A.")</f>
        <v>968.69003690036902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571.99859747545565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492.54888962545562</v>
      </c>
      <c r="AQ39" s="16" t="str">
        <f t="shared" si="24"/>
        <v>N.A.</v>
      </c>
      <c r="AR39" s="13">
        <f t="shared" si="24"/>
        <v>492.54888962545562</v>
      </c>
    </row>
    <row r="40" spans="1:44" ht="15" customHeight="1" thickBot="1" x14ac:dyDescent="0.3">
      <c r="A40" s="3" t="s">
        <v>13</v>
      </c>
      <c r="B40" s="2">
        <v>274800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274800</v>
      </c>
      <c r="M40" s="12">
        <f t="shared" si="22"/>
        <v>0</v>
      </c>
      <c r="N40" s="13">
        <f>L40+M40</f>
        <v>274800</v>
      </c>
      <c r="P40" s="3" t="s">
        <v>13</v>
      </c>
      <c r="Q40" s="2">
        <v>284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284</v>
      </c>
      <c r="AB40" s="12">
        <f t="shared" si="23"/>
        <v>0</v>
      </c>
      <c r="AC40" s="13">
        <f>AA40+AB40</f>
        <v>284</v>
      </c>
      <c r="AE40" s="3" t="s">
        <v>13</v>
      </c>
      <c r="AF40" s="2">
        <f t="shared" si="24"/>
        <v>967.6056338028169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967.6056338028169</v>
      </c>
      <c r="AQ40" s="16" t="str">
        <f t="shared" si="24"/>
        <v>N.A.</v>
      </c>
      <c r="AR40" s="13">
        <f t="shared" si="24"/>
        <v>967.6056338028169</v>
      </c>
    </row>
    <row r="41" spans="1:44" ht="15" customHeight="1" thickBot="1" x14ac:dyDescent="0.3">
      <c r="A41" s="3" t="s">
        <v>14</v>
      </c>
      <c r="B41" s="2">
        <v>1200750</v>
      </c>
      <c r="C41" s="2">
        <v>9394642</v>
      </c>
      <c r="D41" s="2"/>
      <c r="E41" s="2"/>
      <c r="F41" s="2"/>
      <c r="G41" s="2">
        <v>4417390</v>
      </c>
      <c r="H41" s="2"/>
      <c r="I41" s="2">
        <v>210536</v>
      </c>
      <c r="J41" s="2">
        <v>0</v>
      </c>
      <c r="K41" s="2"/>
      <c r="L41" s="1">
        <f t="shared" si="22"/>
        <v>1200750</v>
      </c>
      <c r="M41" s="12">
        <f t="shared" si="22"/>
        <v>14022568</v>
      </c>
      <c r="N41" s="13">
        <f>L41+M41</f>
        <v>15223318</v>
      </c>
      <c r="P41" s="3" t="s">
        <v>14</v>
      </c>
      <c r="Q41" s="2">
        <v>565</v>
      </c>
      <c r="R41" s="2">
        <v>1955</v>
      </c>
      <c r="S41" s="2">
        <v>0</v>
      </c>
      <c r="T41" s="2">
        <v>0</v>
      </c>
      <c r="U41" s="2">
        <v>0</v>
      </c>
      <c r="V41" s="2">
        <v>358</v>
      </c>
      <c r="W41" s="2">
        <v>0</v>
      </c>
      <c r="X41" s="2">
        <v>282</v>
      </c>
      <c r="Y41" s="2">
        <v>271</v>
      </c>
      <c r="Z41" s="2">
        <v>0</v>
      </c>
      <c r="AA41" s="1">
        <f t="shared" si="23"/>
        <v>836</v>
      </c>
      <c r="AB41" s="12">
        <f t="shared" si="23"/>
        <v>2595</v>
      </c>
      <c r="AC41" s="13">
        <f>AA41+AB41</f>
        <v>3431</v>
      </c>
      <c r="AE41" s="3" t="s">
        <v>14</v>
      </c>
      <c r="AF41" s="2">
        <f t="shared" si="24"/>
        <v>2125.2212389380529</v>
      </c>
      <c r="AG41" s="2">
        <f t="shared" si="24"/>
        <v>4805.4434782608696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12339.078212290502</v>
      </c>
      <c r="AL41" s="2" t="str">
        <f t="shared" si="24"/>
        <v>N.A.</v>
      </c>
      <c r="AM41" s="2">
        <f t="shared" si="24"/>
        <v>746.58156028368796</v>
      </c>
      <c r="AN41" s="2">
        <f t="shared" si="24"/>
        <v>0</v>
      </c>
      <c r="AO41" s="2" t="str">
        <f t="shared" si="24"/>
        <v>N.A.</v>
      </c>
      <c r="AP41" s="15">
        <f t="shared" si="24"/>
        <v>1436.3038277511962</v>
      </c>
      <c r="AQ41" s="16">
        <f t="shared" si="24"/>
        <v>5403.6870905587666</v>
      </c>
      <c r="AR41" s="13">
        <f t="shared" si="24"/>
        <v>4436.9915476537453</v>
      </c>
    </row>
    <row r="42" spans="1:44" ht="15" customHeight="1" thickBot="1" x14ac:dyDescent="0.3">
      <c r="A42" s="3" t="s">
        <v>15</v>
      </c>
      <c r="B42" s="2">
        <v>273093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273093</v>
      </c>
      <c r="M42" s="12">
        <f t="shared" si="22"/>
        <v>0</v>
      </c>
      <c r="N42" s="13">
        <f>L42+M42</f>
        <v>273093</v>
      </c>
      <c r="P42" s="3" t="s">
        <v>15</v>
      </c>
      <c r="Q42" s="2">
        <v>174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176</v>
      </c>
      <c r="X42" s="2">
        <v>0</v>
      </c>
      <c r="Y42" s="2">
        <v>334</v>
      </c>
      <c r="Z42" s="2">
        <v>0</v>
      </c>
      <c r="AA42" s="1">
        <f t="shared" si="23"/>
        <v>684</v>
      </c>
      <c r="AB42" s="12">
        <f t="shared" si="23"/>
        <v>0</v>
      </c>
      <c r="AC42" s="13">
        <f>AA42+AB42</f>
        <v>684</v>
      </c>
      <c r="AE42" s="3" t="s">
        <v>15</v>
      </c>
      <c r="AF42" s="2">
        <f t="shared" si="24"/>
        <v>1569.5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399.25877192982455</v>
      </c>
      <c r="AQ42" s="16" t="str">
        <f t="shared" si="24"/>
        <v>N.A.</v>
      </c>
      <c r="AR42" s="13">
        <f t="shared" si="24"/>
        <v>399.25877192982455</v>
      </c>
    </row>
    <row r="43" spans="1:44" ht="15" customHeight="1" thickBot="1" x14ac:dyDescent="0.3">
      <c r="A43" s="4" t="s">
        <v>16</v>
      </c>
      <c r="B43" s="2">
        <v>2011158.0000000005</v>
      </c>
      <c r="C43" s="2">
        <v>9394642</v>
      </c>
      <c r="D43" s="2"/>
      <c r="E43" s="2"/>
      <c r="F43" s="2"/>
      <c r="G43" s="2">
        <v>4417390</v>
      </c>
      <c r="H43" s="2">
        <v>1223504.9999999998</v>
      </c>
      <c r="I43" s="2">
        <v>210536</v>
      </c>
      <c r="J43" s="2">
        <v>0</v>
      </c>
      <c r="K43" s="2"/>
      <c r="L43" s="1">
        <f t="shared" ref="L43" si="25">B43+D43+F43+H43+J43</f>
        <v>3234663</v>
      </c>
      <c r="M43" s="12">
        <f t="shared" ref="M43" si="26">C43+E43+G43+I43+K43</f>
        <v>14022568</v>
      </c>
      <c r="N43" s="18">
        <f>L43+M43</f>
        <v>17257231</v>
      </c>
      <c r="P43" s="4" t="s">
        <v>16</v>
      </c>
      <c r="Q43" s="2">
        <v>1294</v>
      </c>
      <c r="R43" s="2">
        <v>1955</v>
      </c>
      <c r="S43" s="2">
        <v>0</v>
      </c>
      <c r="T43" s="2">
        <v>0</v>
      </c>
      <c r="U43" s="2">
        <v>0</v>
      </c>
      <c r="V43" s="2">
        <v>358</v>
      </c>
      <c r="W43" s="2">
        <v>2315</v>
      </c>
      <c r="X43" s="2">
        <v>282</v>
      </c>
      <c r="Y43" s="2">
        <v>1212</v>
      </c>
      <c r="Z43" s="2">
        <v>0</v>
      </c>
      <c r="AA43" s="1">
        <f t="shared" ref="AA43" si="27">Q43+S43+U43+W43+Y43</f>
        <v>4821</v>
      </c>
      <c r="AB43" s="12">
        <f t="shared" ref="AB43" si="28">R43+T43+V43+X43+Z43</f>
        <v>2595</v>
      </c>
      <c r="AC43" s="18">
        <f>AA43+AB43</f>
        <v>7416</v>
      </c>
      <c r="AE43" s="4" t="s">
        <v>16</v>
      </c>
      <c r="AF43" s="2">
        <f t="shared" ref="AF43:AO43" si="29">IFERROR(B43/Q43, "N.A.")</f>
        <v>1554.2179289026278</v>
      </c>
      <c r="AG43" s="2">
        <f t="shared" si="29"/>
        <v>4805.4434782608696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12339.078212290502</v>
      </c>
      <c r="AL43" s="2">
        <f t="shared" si="29"/>
        <v>528.51187904967594</v>
      </c>
      <c r="AM43" s="2">
        <f t="shared" si="29"/>
        <v>746.58156028368796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670.95270690728069</v>
      </c>
      <c r="AQ43" s="16">
        <f t="shared" ref="AQ43" si="31">IFERROR(M43/AB43, "N.A.")</f>
        <v>5403.6870905587666</v>
      </c>
      <c r="AR43" s="13">
        <f t="shared" ref="AR43" si="32">IFERROR(N43/AC43, "N.A.")</f>
        <v>2327.0268338727078</v>
      </c>
    </row>
    <row r="44" spans="1:44" ht="15" customHeight="1" thickBot="1" x14ac:dyDescent="0.3">
      <c r="A44" s="5" t="s">
        <v>0</v>
      </c>
      <c r="B44" s="28">
        <f>B43+C43</f>
        <v>11405800</v>
      </c>
      <c r="C44" s="30"/>
      <c r="D44" s="28">
        <f>D43+E43</f>
        <v>0</v>
      </c>
      <c r="E44" s="30"/>
      <c r="F44" s="28">
        <f>F43+G43</f>
        <v>4417390</v>
      </c>
      <c r="G44" s="30"/>
      <c r="H44" s="28">
        <f>H43+I43</f>
        <v>1434040.9999999998</v>
      </c>
      <c r="I44" s="30"/>
      <c r="J44" s="28">
        <f>J43+K43</f>
        <v>0</v>
      </c>
      <c r="K44" s="30"/>
      <c r="L44" s="28">
        <f>L43+M43</f>
        <v>17257231</v>
      </c>
      <c r="M44" s="29"/>
      <c r="N44" s="19">
        <f>B44+D44+F44+H44+J44</f>
        <v>17257231</v>
      </c>
      <c r="P44" s="5" t="s">
        <v>0</v>
      </c>
      <c r="Q44" s="28">
        <f>Q43+R43</f>
        <v>3249</v>
      </c>
      <c r="R44" s="30"/>
      <c r="S44" s="28">
        <f>S43+T43</f>
        <v>0</v>
      </c>
      <c r="T44" s="30"/>
      <c r="U44" s="28">
        <f>U43+V43</f>
        <v>358</v>
      </c>
      <c r="V44" s="30"/>
      <c r="W44" s="28">
        <f>W43+X43</f>
        <v>2597</v>
      </c>
      <c r="X44" s="30"/>
      <c r="Y44" s="28">
        <f>Y43+Z43</f>
        <v>1212</v>
      </c>
      <c r="Z44" s="30"/>
      <c r="AA44" s="28">
        <f>AA43+AB43</f>
        <v>7416</v>
      </c>
      <c r="AB44" s="29"/>
      <c r="AC44" s="19">
        <f>Q44+S44+U44+W44+Y44</f>
        <v>7416</v>
      </c>
      <c r="AE44" s="5" t="s">
        <v>0</v>
      </c>
      <c r="AF44" s="31">
        <f>IFERROR(B44/Q44,"N.A.")</f>
        <v>3510.5570944906126</v>
      </c>
      <c r="AG44" s="32"/>
      <c r="AH44" s="31" t="str">
        <f>IFERROR(D44/S44,"N.A.")</f>
        <v>N.A.</v>
      </c>
      <c r="AI44" s="32"/>
      <c r="AJ44" s="31">
        <f>IFERROR(F44/U44,"N.A.")</f>
        <v>12339.078212290502</v>
      </c>
      <c r="AK44" s="32"/>
      <c r="AL44" s="31">
        <f>IFERROR(H44/W44,"N.A.")</f>
        <v>552.19137466307268</v>
      </c>
      <c r="AM44" s="32"/>
      <c r="AN44" s="31">
        <f>IFERROR(J44/Y44,"N.A.")</f>
        <v>0</v>
      </c>
      <c r="AO44" s="32"/>
      <c r="AP44" s="31">
        <f>IFERROR(L44/AA44,"N.A.")</f>
        <v>2327.0268338727078</v>
      </c>
      <c r="AQ44" s="32"/>
      <c r="AR44" s="17">
        <f>IFERROR(N44/AC44, "N.A.")</f>
        <v>2327.0268338727078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>
        <v>7335040</v>
      </c>
      <c r="I15" s="2"/>
      <c r="J15" s="2"/>
      <c r="K15" s="2"/>
      <c r="L15" s="1">
        <f t="shared" ref="L15:M18" si="0">B15+D15+F15+H15+J15</f>
        <v>7335040</v>
      </c>
      <c r="M15" s="12">
        <f t="shared" si="0"/>
        <v>0</v>
      </c>
      <c r="N15" s="13">
        <f>L15+M15</f>
        <v>7335040</v>
      </c>
      <c r="P15" s="3" t="s">
        <v>12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1884</v>
      </c>
      <c r="X15" s="2">
        <v>0</v>
      </c>
      <c r="Y15" s="2">
        <v>0</v>
      </c>
      <c r="Z15" s="2">
        <v>0</v>
      </c>
      <c r="AA15" s="1">
        <f t="shared" ref="AA15:AB18" si="1">Q15+S15+U15+W15+Y15</f>
        <v>1884</v>
      </c>
      <c r="AB15" s="12">
        <f t="shared" si="1"/>
        <v>0</v>
      </c>
      <c r="AC15" s="13">
        <f>AA15+AB15</f>
        <v>1884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3893.3333333333335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3893.3333333333335</v>
      </c>
      <c r="AQ15" s="16" t="str">
        <f t="shared" si="2"/>
        <v>N.A.</v>
      </c>
      <c r="AR15" s="13">
        <f t="shared" si="2"/>
        <v>3893.3333333333335</v>
      </c>
    </row>
    <row r="16" spans="1:44" ht="15" customHeight="1" thickBot="1" x14ac:dyDescent="0.3">
      <c r="A16" s="3" t="s">
        <v>13</v>
      </c>
      <c r="B16" s="2">
        <v>1890280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1890280</v>
      </c>
      <c r="M16" s="12">
        <f t="shared" si="0"/>
        <v>0</v>
      </c>
      <c r="N16" s="13">
        <f>L16+M16</f>
        <v>1890280</v>
      </c>
      <c r="P16" s="3" t="s">
        <v>13</v>
      </c>
      <c r="Q16" s="2">
        <v>628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628</v>
      </c>
      <c r="AB16" s="12">
        <f t="shared" si="1"/>
        <v>0</v>
      </c>
      <c r="AC16" s="13">
        <f>AA16+AB16</f>
        <v>628</v>
      </c>
      <c r="AE16" s="3" t="s">
        <v>13</v>
      </c>
      <c r="AF16" s="2">
        <f t="shared" si="2"/>
        <v>3010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3010</v>
      </c>
      <c r="AQ16" s="16" t="str">
        <f t="shared" si="2"/>
        <v>N.A.</v>
      </c>
      <c r="AR16" s="13">
        <f t="shared" si="2"/>
        <v>3010</v>
      </c>
    </row>
    <row r="17" spans="1:44" ht="15" customHeight="1" thickBot="1" x14ac:dyDescent="0.3">
      <c r="A17" s="3" t="s">
        <v>14</v>
      </c>
      <c r="B17" s="2">
        <v>4212624</v>
      </c>
      <c r="C17" s="2">
        <v>17024452</v>
      </c>
      <c r="D17" s="2"/>
      <c r="E17" s="2"/>
      <c r="F17" s="2"/>
      <c r="G17" s="2"/>
      <c r="H17" s="2"/>
      <c r="I17" s="2">
        <v>3271880</v>
      </c>
      <c r="J17" s="2">
        <v>0</v>
      </c>
      <c r="K17" s="2"/>
      <c r="L17" s="1">
        <f t="shared" si="0"/>
        <v>4212624</v>
      </c>
      <c r="M17" s="12">
        <f t="shared" si="0"/>
        <v>20296332</v>
      </c>
      <c r="N17" s="13">
        <f>L17+M17</f>
        <v>24508956</v>
      </c>
      <c r="P17" s="3" t="s">
        <v>14</v>
      </c>
      <c r="Q17" s="2">
        <v>1570</v>
      </c>
      <c r="R17" s="2">
        <v>5024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628</v>
      </c>
      <c r="Y17" s="2">
        <v>628</v>
      </c>
      <c r="Z17" s="2">
        <v>0</v>
      </c>
      <c r="AA17" s="1">
        <f t="shared" si="1"/>
        <v>2198</v>
      </c>
      <c r="AB17" s="12">
        <f t="shared" si="1"/>
        <v>5652</v>
      </c>
      <c r="AC17" s="13">
        <f>AA17+AB17</f>
        <v>7850</v>
      </c>
      <c r="AE17" s="3" t="s">
        <v>14</v>
      </c>
      <c r="AF17" s="2">
        <f t="shared" si="2"/>
        <v>2683.2</v>
      </c>
      <c r="AG17" s="2">
        <f t="shared" si="2"/>
        <v>3388.625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5210</v>
      </c>
      <c r="AN17" s="2">
        <f t="shared" si="2"/>
        <v>0</v>
      </c>
      <c r="AO17" s="2" t="str">
        <f t="shared" si="2"/>
        <v>N.A.</v>
      </c>
      <c r="AP17" s="15">
        <f t="shared" si="2"/>
        <v>1916.5714285714287</v>
      </c>
      <c r="AQ17" s="16">
        <f t="shared" si="2"/>
        <v>3591</v>
      </c>
      <c r="AR17" s="13">
        <f t="shared" si="2"/>
        <v>3122.16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3375500</v>
      </c>
      <c r="H18" s="2"/>
      <c r="I18" s="2"/>
      <c r="J18" s="2"/>
      <c r="K18" s="2"/>
      <c r="L18" s="1">
        <f t="shared" si="0"/>
        <v>0</v>
      </c>
      <c r="M18" s="12">
        <f t="shared" si="0"/>
        <v>3375500</v>
      </c>
      <c r="N18" s="13">
        <f>L18+M18</f>
        <v>3375500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628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628</v>
      </c>
      <c r="AC18" s="18">
        <f>AA18+AB18</f>
        <v>628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5375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>
        <f t="shared" si="2"/>
        <v>5375</v>
      </c>
      <c r="AR18" s="13">
        <f t="shared" si="2"/>
        <v>5375</v>
      </c>
    </row>
    <row r="19" spans="1:44" ht="15" customHeight="1" thickBot="1" x14ac:dyDescent="0.3">
      <c r="A19" s="4" t="s">
        <v>16</v>
      </c>
      <c r="B19" s="2">
        <v>6102904</v>
      </c>
      <c r="C19" s="2">
        <v>17024452</v>
      </c>
      <c r="D19" s="2"/>
      <c r="E19" s="2"/>
      <c r="F19" s="2"/>
      <c r="G19" s="2">
        <v>3375500</v>
      </c>
      <c r="H19" s="2">
        <v>7335040</v>
      </c>
      <c r="I19" s="2">
        <v>3271880</v>
      </c>
      <c r="J19" s="2">
        <v>0</v>
      </c>
      <c r="K19" s="2"/>
      <c r="L19" s="1">
        <f t="shared" ref="L19" si="3">B19+D19+F19+H19+J19</f>
        <v>13437944</v>
      </c>
      <c r="M19" s="12">
        <f t="shared" ref="M19" si="4">C19+E19+G19+I19+K19</f>
        <v>23671832</v>
      </c>
      <c r="N19" s="18">
        <f>L19+M19</f>
        <v>37109776</v>
      </c>
      <c r="P19" s="4" t="s">
        <v>16</v>
      </c>
      <c r="Q19" s="2">
        <v>2198</v>
      </c>
      <c r="R19" s="2">
        <v>5024</v>
      </c>
      <c r="S19" s="2">
        <v>0</v>
      </c>
      <c r="T19" s="2">
        <v>0</v>
      </c>
      <c r="U19" s="2">
        <v>0</v>
      </c>
      <c r="V19" s="2">
        <v>628</v>
      </c>
      <c r="W19" s="2">
        <v>1884</v>
      </c>
      <c r="X19" s="2">
        <v>628</v>
      </c>
      <c r="Y19" s="2">
        <v>628</v>
      </c>
      <c r="Z19" s="2">
        <v>0</v>
      </c>
      <c r="AA19" s="1">
        <f t="shared" ref="AA19" si="5">Q19+S19+U19+W19+Y19</f>
        <v>4710</v>
      </c>
      <c r="AB19" s="12">
        <f t="shared" ref="AB19" si="6">R19+T19+V19+X19+Z19</f>
        <v>6280</v>
      </c>
      <c r="AC19" s="13">
        <f>AA19+AB19</f>
        <v>10990</v>
      </c>
      <c r="AE19" s="4" t="s">
        <v>16</v>
      </c>
      <c r="AF19" s="2">
        <f t="shared" ref="AF19:AO19" si="7">IFERROR(B19/Q19, "N.A.")</f>
        <v>2776.5714285714284</v>
      </c>
      <c r="AG19" s="2">
        <f t="shared" si="7"/>
        <v>3388.625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>
        <f t="shared" si="7"/>
        <v>5375</v>
      </c>
      <c r="AL19" s="2">
        <f t="shared" si="7"/>
        <v>3893.3333333333335</v>
      </c>
      <c r="AM19" s="2">
        <f t="shared" si="7"/>
        <v>5210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2853.0666666666666</v>
      </c>
      <c r="AQ19" s="16">
        <f t="shared" ref="AQ19" si="9">IFERROR(M19/AB19, "N.A.")</f>
        <v>3769.4</v>
      </c>
      <c r="AR19" s="13">
        <f t="shared" ref="AR19" si="10">IFERROR(N19/AC19, "N.A.")</f>
        <v>3376.6857142857143</v>
      </c>
    </row>
    <row r="20" spans="1:44" ht="15" customHeight="1" thickBot="1" x14ac:dyDescent="0.3">
      <c r="A20" s="5" t="s">
        <v>0</v>
      </c>
      <c r="B20" s="28">
        <f>B19+C19</f>
        <v>23127356</v>
      </c>
      <c r="C20" s="30"/>
      <c r="D20" s="28">
        <f>D19+E19</f>
        <v>0</v>
      </c>
      <c r="E20" s="30"/>
      <c r="F20" s="28">
        <f>F19+G19</f>
        <v>3375500</v>
      </c>
      <c r="G20" s="30"/>
      <c r="H20" s="28">
        <f>H19+I19</f>
        <v>10606920</v>
      </c>
      <c r="I20" s="30"/>
      <c r="J20" s="28">
        <f>J19+K19</f>
        <v>0</v>
      </c>
      <c r="K20" s="30"/>
      <c r="L20" s="28">
        <f>L19+M19</f>
        <v>37109776</v>
      </c>
      <c r="M20" s="29"/>
      <c r="N20" s="19">
        <f>B20+D20+F20+H20+J20</f>
        <v>37109776</v>
      </c>
      <c r="P20" s="5" t="s">
        <v>0</v>
      </c>
      <c r="Q20" s="28">
        <f>Q19+R19</f>
        <v>7222</v>
      </c>
      <c r="R20" s="30"/>
      <c r="S20" s="28">
        <f>S19+T19</f>
        <v>0</v>
      </c>
      <c r="T20" s="30"/>
      <c r="U20" s="28">
        <f>U19+V19</f>
        <v>628</v>
      </c>
      <c r="V20" s="30"/>
      <c r="W20" s="28">
        <f>W19+X19</f>
        <v>2512</v>
      </c>
      <c r="X20" s="30"/>
      <c r="Y20" s="28">
        <f>Y19+Z19</f>
        <v>628</v>
      </c>
      <c r="Z20" s="30"/>
      <c r="AA20" s="28">
        <f>AA19+AB19</f>
        <v>10990</v>
      </c>
      <c r="AB20" s="30"/>
      <c r="AC20" s="20">
        <f>Q20+S20+U20+W20+Y20</f>
        <v>10990</v>
      </c>
      <c r="AE20" s="5" t="s">
        <v>0</v>
      </c>
      <c r="AF20" s="31">
        <f>IFERROR(B20/Q20,"N.A.")</f>
        <v>3202.3478260869565</v>
      </c>
      <c r="AG20" s="32"/>
      <c r="AH20" s="31" t="str">
        <f>IFERROR(D20/S20,"N.A.")</f>
        <v>N.A.</v>
      </c>
      <c r="AI20" s="32"/>
      <c r="AJ20" s="31">
        <f>IFERROR(F20/U20,"N.A.")</f>
        <v>5375</v>
      </c>
      <c r="AK20" s="32"/>
      <c r="AL20" s="31">
        <f>IFERROR(H20/W20,"N.A.")</f>
        <v>4222.5</v>
      </c>
      <c r="AM20" s="32"/>
      <c r="AN20" s="31">
        <f>IFERROR(J20/Y20,"N.A.")</f>
        <v>0</v>
      </c>
      <c r="AO20" s="32"/>
      <c r="AP20" s="31">
        <f>IFERROR(L20/AA20,"N.A.")</f>
        <v>3376.6857142857143</v>
      </c>
      <c r="AQ20" s="32"/>
      <c r="AR20" s="17">
        <f>IFERROR(N20/AC20, "N.A.")</f>
        <v>3376.6857142857143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>
        <v>7021040</v>
      </c>
      <c r="I27" s="2"/>
      <c r="J27" s="2"/>
      <c r="K27" s="2"/>
      <c r="L27" s="1">
        <f t="shared" ref="L27:M30" si="11">B27+D27+F27+H27+J27</f>
        <v>7021040</v>
      </c>
      <c r="M27" s="12">
        <f t="shared" si="11"/>
        <v>0</v>
      </c>
      <c r="N27" s="13">
        <f>L27+M27</f>
        <v>7021040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1570</v>
      </c>
      <c r="X27" s="2">
        <v>0</v>
      </c>
      <c r="Y27" s="2">
        <v>0</v>
      </c>
      <c r="Z27" s="2">
        <v>0</v>
      </c>
      <c r="AA27" s="1">
        <f t="shared" ref="AA27:AB30" si="12">Q27+S27+U27+W27+Y27</f>
        <v>1570</v>
      </c>
      <c r="AB27" s="12">
        <f t="shared" si="12"/>
        <v>0</v>
      </c>
      <c r="AC27" s="13">
        <f>AA27+AB27</f>
        <v>1570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4472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4472</v>
      </c>
      <c r="AQ27" s="16" t="str">
        <f t="shared" si="13"/>
        <v>N.A.</v>
      </c>
      <c r="AR27" s="13">
        <f t="shared" si="13"/>
        <v>4472</v>
      </c>
    </row>
    <row r="28" spans="1:44" ht="15" customHeight="1" thickBot="1" x14ac:dyDescent="0.3">
      <c r="A28" s="3" t="s">
        <v>13</v>
      </c>
      <c r="B28" s="2">
        <v>945140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945140</v>
      </c>
      <c r="M28" s="12">
        <f t="shared" si="11"/>
        <v>0</v>
      </c>
      <c r="N28" s="13">
        <f>L28+M28</f>
        <v>945140</v>
      </c>
      <c r="P28" s="3" t="s">
        <v>13</v>
      </c>
      <c r="Q28" s="2">
        <v>314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314</v>
      </c>
      <c r="AB28" s="12">
        <f t="shared" si="12"/>
        <v>0</v>
      </c>
      <c r="AC28" s="13">
        <f>AA28+AB28</f>
        <v>314</v>
      </c>
      <c r="AE28" s="3" t="s">
        <v>13</v>
      </c>
      <c r="AF28" s="2">
        <f t="shared" si="13"/>
        <v>3010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3010</v>
      </c>
      <c r="AQ28" s="16" t="str">
        <f t="shared" si="13"/>
        <v>N.A.</v>
      </c>
      <c r="AR28" s="13">
        <f t="shared" si="13"/>
        <v>3010</v>
      </c>
    </row>
    <row r="29" spans="1:44" ht="15" customHeight="1" thickBot="1" x14ac:dyDescent="0.3">
      <c r="A29" s="3" t="s">
        <v>14</v>
      </c>
      <c r="B29" s="2">
        <v>3402504</v>
      </c>
      <c r="C29" s="2">
        <v>10048000</v>
      </c>
      <c r="D29" s="2"/>
      <c r="E29" s="2"/>
      <c r="F29" s="2"/>
      <c r="G29" s="2"/>
      <c r="H29" s="2"/>
      <c r="I29" s="2">
        <v>3271880</v>
      </c>
      <c r="J29" s="2"/>
      <c r="K29" s="2"/>
      <c r="L29" s="1">
        <f t="shared" si="11"/>
        <v>3402504</v>
      </c>
      <c r="M29" s="12">
        <f t="shared" si="11"/>
        <v>13319880</v>
      </c>
      <c r="N29" s="13">
        <f>L29+M29</f>
        <v>16722384</v>
      </c>
      <c r="P29" s="3" t="s">
        <v>14</v>
      </c>
      <c r="Q29" s="2">
        <v>1256</v>
      </c>
      <c r="R29" s="2">
        <v>2826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628</v>
      </c>
      <c r="Y29" s="2">
        <v>0</v>
      </c>
      <c r="Z29" s="2">
        <v>0</v>
      </c>
      <c r="AA29" s="1">
        <f t="shared" si="12"/>
        <v>1256</v>
      </c>
      <c r="AB29" s="12">
        <f t="shared" si="12"/>
        <v>3454</v>
      </c>
      <c r="AC29" s="13">
        <f>AA29+AB29</f>
        <v>4710</v>
      </c>
      <c r="AE29" s="3" t="s">
        <v>14</v>
      </c>
      <c r="AF29" s="2">
        <f t="shared" si="13"/>
        <v>2709</v>
      </c>
      <c r="AG29" s="2">
        <f t="shared" si="13"/>
        <v>3555.5555555555557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5210</v>
      </c>
      <c r="AN29" s="2" t="str">
        <f t="shared" si="13"/>
        <v>N.A.</v>
      </c>
      <c r="AO29" s="2" t="str">
        <f t="shared" si="13"/>
        <v>N.A.</v>
      </c>
      <c r="AP29" s="15">
        <f t="shared" si="13"/>
        <v>2709</v>
      </c>
      <c r="AQ29" s="16">
        <f t="shared" si="13"/>
        <v>3856.3636363636365</v>
      </c>
      <c r="AR29" s="13">
        <f t="shared" si="13"/>
        <v>3550.4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3375500</v>
      </c>
      <c r="H30" s="2"/>
      <c r="I30" s="2"/>
      <c r="J30" s="2"/>
      <c r="K30" s="2"/>
      <c r="L30" s="1">
        <f t="shared" si="11"/>
        <v>0</v>
      </c>
      <c r="M30" s="12">
        <f t="shared" si="11"/>
        <v>3375500</v>
      </c>
      <c r="N30" s="13">
        <f>L30+M30</f>
        <v>3375500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628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2">
        <f t="shared" si="12"/>
        <v>628</v>
      </c>
      <c r="AC30" s="18">
        <f>AA30+AB30</f>
        <v>628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5375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>
        <f t="shared" si="13"/>
        <v>5375</v>
      </c>
      <c r="AR30" s="13">
        <f t="shared" si="13"/>
        <v>5375</v>
      </c>
    </row>
    <row r="31" spans="1:44" ht="15" customHeight="1" thickBot="1" x14ac:dyDescent="0.3">
      <c r="A31" s="4" t="s">
        <v>16</v>
      </c>
      <c r="B31" s="2">
        <v>4347644</v>
      </c>
      <c r="C31" s="2">
        <v>10048000</v>
      </c>
      <c r="D31" s="2"/>
      <c r="E31" s="2"/>
      <c r="F31" s="2"/>
      <c r="G31" s="2">
        <v>3375500</v>
      </c>
      <c r="H31" s="2">
        <v>7021040</v>
      </c>
      <c r="I31" s="2">
        <v>3271880</v>
      </c>
      <c r="J31" s="2"/>
      <c r="K31" s="2"/>
      <c r="L31" s="1">
        <f t="shared" ref="L31" si="14">B31+D31+F31+H31+J31</f>
        <v>11368684</v>
      </c>
      <c r="M31" s="12">
        <f t="shared" ref="M31" si="15">C31+E31+G31+I31+K31</f>
        <v>16695380</v>
      </c>
      <c r="N31" s="18">
        <f>L31+M31</f>
        <v>28064064</v>
      </c>
      <c r="P31" s="4" t="s">
        <v>16</v>
      </c>
      <c r="Q31" s="2">
        <v>1570</v>
      </c>
      <c r="R31" s="2">
        <v>2826</v>
      </c>
      <c r="S31" s="2">
        <v>0</v>
      </c>
      <c r="T31" s="2">
        <v>0</v>
      </c>
      <c r="U31" s="2">
        <v>0</v>
      </c>
      <c r="V31" s="2">
        <v>628</v>
      </c>
      <c r="W31" s="2">
        <v>1570</v>
      </c>
      <c r="X31" s="2">
        <v>628</v>
      </c>
      <c r="Y31" s="2">
        <v>0</v>
      </c>
      <c r="Z31" s="2">
        <v>0</v>
      </c>
      <c r="AA31" s="1">
        <f t="shared" ref="AA31" si="16">Q31+S31+U31+W31+Y31</f>
        <v>3140</v>
      </c>
      <c r="AB31" s="12">
        <f t="shared" ref="AB31" si="17">R31+T31+V31+X31+Z31</f>
        <v>4082</v>
      </c>
      <c r="AC31" s="13">
        <f>AA31+AB31</f>
        <v>7222</v>
      </c>
      <c r="AE31" s="4" t="s">
        <v>16</v>
      </c>
      <c r="AF31" s="2">
        <f t="shared" ref="AF31:AO31" si="18">IFERROR(B31/Q31, "N.A.")</f>
        <v>2769.2</v>
      </c>
      <c r="AG31" s="2">
        <f t="shared" si="18"/>
        <v>3555.5555555555557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>
        <f t="shared" si="18"/>
        <v>5375</v>
      </c>
      <c r="AL31" s="2">
        <f t="shared" si="18"/>
        <v>4472</v>
      </c>
      <c r="AM31" s="2">
        <f t="shared" si="18"/>
        <v>5210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3620.6</v>
      </c>
      <c r="AQ31" s="16">
        <f t="shared" ref="AQ31" si="20">IFERROR(M31/AB31, "N.A.")</f>
        <v>4090</v>
      </c>
      <c r="AR31" s="13">
        <f t="shared" ref="AR31" si="21">IFERROR(N31/AC31, "N.A.")</f>
        <v>3885.913043478261</v>
      </c>
    </row>
    <row r="32" spans="1:44" ht="15" customHeight="1" thickBot="1" x14ac:dyDescent="0.3">
      <c r="A32" s="5" t="s">
        <v>0</v>
      </c>
      <c r="B32" s="28">
        <f>B31+C31</f>
        <v>14395644</v>
      </c>
      <c r="C32" s="30"/>
      <c r="D32" s="28">
        <f>D31+E31</f>
        <v>0</v>
      </c>
      <c r="E32" s="30"/>
      <c r="F32" s="28">
        <f>F31+G31</f>
        <v>3375500</v>
      </c>
      <c r="G32" s="30"/>
      <c r="H32" s="28">
        <f>H31+I31</f>
        <v>10292920</v>
      </c>
      <c r="I32" s="30"/>
      <c r="J32" s="28">
        <f>J31+K31</f>
        <v>0</v>
      </c>
      <c r="K32" s="30"/>
      <c r="L32" s="28">
        <f>L31+M31</f>
        <v>28064064</v>
      </c>
      <c r="M32" s="29"/>
      <c r="N32" s="19">
        <f>B32+D32+F32+H32+J32</f>
        <v>28064064</v>
      </c>
      <c r="P32" s="5" t="s">
        <v>0</v>
      </c>
      <c r="Q32" s="28">
        <f>Q31+R31</f>
        <v>4396</v>
      </c>
      <c r="R32" s="30"/>
      <c r="S32" s="28">
        <f>S31+T31</f>
        <v>0</v>
      </c>
      <c r="T32" s="30"/>
      <c r="U32" s="28">
        <f>U31+V31</f>
        <v>628</v>
      </c>
      <c r="V32" s="30"/>
      <c r="W32" s="28">
        <f>W31+X31</f>
        <v>2198</v>
      </c>
      <c r="X32" s="30"/>
      <c r="Y32" s="28">
        <f>Y31+Z31</f>
        <v>0</v>
      </c>
      <c r="Z32" s="30"/>
      <c r="AA32" s="28">
        <f>AA31+AB31</f>
        <v>7222</v>
      </c>
      <c r="AB32" s="30"/>
      <c r="AC32" s="20">
        <f>Q32+S32+U32+W32+Y32</f>
        <v>7222</v>
      </c>
      <c r="AE32" s="5" t="s">
        <v>0</v>
      </c>
      <c r="AF32" s="31">
        <f>IFERROR(B32/Q32,"N.A.")</f>
        <v>3274.7142857142858</v>
      </c>
      <c r="AG32" s="32"/>
      <c r="AH32" s="31" t="str">
        <f>IFERROR(D32/S32,"N.A.")</f>
        <v>N.A.</v>
      </c>
      <c r="AI32" s="32"/>
      <c r="AJ32" s="31">
        <f>IFERROR(F32/U32,"N.A.")</f>
        <v>5375</v>
      </c>
      <c r="AK32" s="32"/>
      <c r="AL32" s="31">
        <f>IFERROR(H32/W32,"N.A.")</f>
        <v>4682.8571428571431</v>
      </c>
      <c r="AM32" s="32"/>
      <c r="AN32" s="31" t="str">
        <f>IFERROR(J32/Y32,"N.A.")</f>
        <v>N.A.</v>
      </c>
      <c r="AO32" s="32"/>
      <c r="AP32" s="31">
        <f>IFERROR(L32/AA32,"N.A.")</f>
        <v>3885.913043478261</v>
      </c>
      <c r="AQ32" s="32"/>
      <c r="AR32" s="17">
        <f>IFERROR(N32/AC32, "N.A.")</f>
        <v>3885.913043478261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314000</v>
      </c>
      <c r="I39" s="2"/>
      <c r="J39" s="2"/>
      <c r="K39" s="2"/>
      <c r="L39" s="1">
        <f t="shared" ref="L39:M42" si="22">B39+D39+F39+H39+J39</f>
        <v>314000</v>
      </c>
      <c r="M39" s="12">
        <f t="shared" si="22"/>
        <v>0</v>
      </c>
      <c r="N39" s="13">
        <f>L39+M39</f>
        <v>314000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314</v>
      </c>
      <c r="X39" s="2">
        <v>0</v>
      </c>
      <c r="Y39" s="2">
        <v>0</v>
      </c>
      <c r="Z39" s="2">
        <v>0</v>
      </c>
      <c r="AA39" s="1">
        <f t="shared" ref="AA39:AB42" si="23">Q39+S39+U39+W39+Y39</f>
        <v>314</v>
      </c>
      <c r="AB39" s="12">
        <f t="shared" si="23"/>
        <v>0</v>
      </c>
      <c r="AC39" s="13">
        <f>AA39+AB39</f>
        <v>314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1000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1000</v>
      </c>
      <c r="AQ39" s="16" t="str">
        <f t="shared" si="24"/>
        <v>N.A.</v>
      </c>
      <c r="AR39" s="13">
        <f t="shared" si="24"/>
        <v>1000</v>
      </c>
    </row>
    <row r="40" spans="1:44" ht="15" customHeight="1" thickBot="1" x14ac:dyDescent="0.3">
      <c r="A40" s="3" t="s">
        <v>13</v>
      </c>
      <c r="B40" s="2">
        <v>945140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945140</v>
      </c>
      <c r="M40" s="12">
        <f t="shared" si="22"/>
        <v>0</v>
      </c>
      <c r="N40" s="13">
        <f>L40+M40</f>
        <v>945140</v>
      </c>
      <c r="P40" s="3" t="s">
        <v>13</v>
      </c>
      <c r="Q40" s="2">
        <v>314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314</v>
      </c>
      <c r="AB40" s="12">
        <f t="shared" si="23"/>
        <v>0</v>
      </c>
      <c r="AC40" s="13">
        <f>AA40+AB40</f>
        <v>314</v>
      </c>
      <c r="AE40" s="3" t="s">
        <v>13</v>
      </c>
      <c r="AF40" s="2">
        <f t="shared" si="24"/>
        <v>3010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3010</v>
      </c>
      <c r="AQ40" s="16" t="str">
        <f t="shared" si="24"/>
        <v>N.A.</v>
      </c>
      <c r="AR40" s="13">
        <f t="shared" si="24"/>
        <v>3010</v>
      </c>
    </row>
    <row r="41" spans="1:44" ht="15" customHeight="1" thickBot="1" x14ac:dyDescent="0.3">
      <c r="A41" s="3" t="s">
        <v>14</v>
      </c>
      <c r="B41" s="2">
        <v>810120</v>
      </c>
      <c r="C41" s="2">
        <v>6976452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810120</v>
      </c>
      <c r="M41" s="12">
        <f t="shared" si="22"/>
        <v>6976452</v>
      </c>
      <c r="N41" s="13">
        <f>L41+M41</f>
        <v>7786572</v>
      </c>
      <c r="P41" s="3" t="s">
        <v>14</v>
      </c>
      <c r="Q41" s="2">
        <v>314</v>
      </c>
      <c r="R41" s="2">
        <v>2198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628</v>
      </c>
      <c r="Z41" s="2">
        <v>0</v>
      </c>
      <c r="AA41" s="1">
        <f t="shared" si="23"/>
        <v>942</v>
      </c>
      <c r="AB41" s="12">
        <f t="shared" si="23"/>
        <v>2198</v>
      </c>
      <c r="AC41" s="13">
        <f>AA41+AB41</f>
        <v>3140</v>
      </c>
      <c r="AE41" s="3" t="s">
        <v>14</v>
      </c>
      <c r="AF41" s="2">
        <f t="shared" si="24"/>
        <v>2580</v>
      </c>
      <c r="AG41" s="2">
        <f t="shared" si="24"/>
        <v>3174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860</v>
      </c>
      <c r="AQ41" s="16">
        <f t="shared" si="24"/>
        <v>3174</v>
      </c>
      <c r="AR41" s="13">
        <f t="shared" si="24"/>
        <v>2479.8000000000002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1755260</v>
      </c>
      <c r="C43" s="2">
        <v>6976452</v>
      </c>
      <c r="D43" s="2"/>
      <c r="E43" s="2"/>
      <c r="F43" s="2"/>
      <c r="G43" s="2"/>
      <c r="H43" s="2">
        <v>314000</v>
      </c>
      <c r="I43" s="2"/>
      <c r="J43" s="2">
        <v>0</v>
      </c>
      <c r="K43" s="2"/>
      <c r="L43" s="1">
        <f t="shared" ref="L43" si="25">B43+D43+F43+H43+J43</f>
        <v>2069260</v>
      </c>
      <c r="M43" s="12">
        <f t="shared" ref="M43" si="26">C43+E43+G43+I43+K43</f>
        <v>6976452</v>
      </c>
      <c r="N43" s="18">
        <f>L43+M43</f>
        <v>9045712</v>
      </c>
      <c r="P43" s="4" t="s">
        <v>16</v>
      </c>
      <c r="Q43" s="2">
        <v>628</v>
      </c>
      <c r="R43" s="2">
        <v>2198</v>
      </c>
      <c r="S43" s="2">
        <v>0</v>
      </c>
      <c r="T43" s="2">
        <v>0</v>
      </c>
      <c r="U43" s="2">
        <v>0</v>
      </c>
      <c r="V43" s="2">
        <v>0</v>
      </c>
      <c r="W43" s="2">
        <v>314</v>
      </c>
      <c r="X43" s="2">
        <v>0</v>
      </c>
      <c r="Y43" s="2">
        <v>628</v>
      </c>
      <c r="Z43" s="2">
        <v>0</v>
      </c>
      <c r="AA43" s="1">
        <f t="shared" ref="AA43" si="27">Q43+S43+U43+W43+Y43</f>
        <v>1570</v>
      </c>
      <c r="AB43" s="12">
        <f t="shared" ref="AB43" si="28">R43+T43+V43+X43+Z43</f>
        <v>2198</v>
      </c>
      <c r="AC43" s="18">
        <f>AA43+AB43</f>
        <v>3768</v>
      </c>
      <c r="AE43" s="4" t="s">
        <v>16</v>
      </c>
      <c r="AF43" s="2">
        <f t="shared" ref="AF43:AO43" si="29">IFERROR(B43/Q43, "N.A.")</f>
        <v>2795</v>
      </c>
      <c r="AG43" s="2">
        <f t="shared" si="29"/>
        <v>3174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1000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1318</v>
      </c>
      <c r="AQ43" s="16">
        <f t="shared" ref="AQ43" si="31">IFERROR(M43/AB43, "N.A.")</f>
        <v>3174</v>
      </c>
      <c r="AR43" s="13">
        <f t="shared" ref="AR43" si="32">IFERROR(N43/AC43, "N.A.")</f>
        <v>2400.6666666666665</v>
      </c>
    </row>
    <row r="44" spans="1:44" ht="15" customHeight="1" thickBot="1" x14ac:dyDescent="0.3">
      <c r="A44" s="5" t="s">
        <v>0</v>
      </c>
      <c r="B44" s="28">
        <f>B43+C43</f>
        <v>8731712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314000</v>
      </c>
      <c r="I44" s="30"/>
      <c r="J44" s="28">
        <f>J43+K43</f>
        <v>0</v>
      </c>
      <c r="K44" s="30"/>
      <c r="L44" s="28">
        <f>L43+M43</f>
        <v>9045712</v>
      </c>
      <c r="M44" s="29"/>
      <c r="N44" s="19">
        <f>B44+D44+F44+H44+J44</f>
        <v>9045712</v>
      </c>
      <c r="P44" s="5" t="s">
        <v>0</v>
      </c>
      <c r="Q44" s="28">
        <f>Q43+R43</f>
        <v>2826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314</v>
      </c>
      <c r="X44" s="30"/>
      <c r="Y44" s="28">
        <f>Y43+Z43</f>
        <v>628</v>
      </c>
      <c r="Z44" s="30"/>
      <c r="AA44" s="28">
        <f>AA43+AB43</f>
        <v>3768</v>
      </c>
      <c r="AB44" s="29"/>
      <c r="AC44" s="19">
        <f>Q44+S44+U44+W44+Y44</f>
        <v>3768</v>
      </c>
      <c r="AE44" s="5" t="s">
        <v>0</v>
      </c>
      <c r="AF44" s="31">
        <f>IFERROR(B44/Q44,"N.A.")</f>
        <v>3089.7777777777778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1000</v>
      </c>
      <c r="AM44" s="32"/>
      <c r="AN44" s="31">
        <f>IFERROR(J44/Y44,"N.A.")</f>
        <v>0</v>
      </c>
      <c r="AO44" s="32"/>
      <c r="AP44" s="31">
        <f>IFERROR(L44/AA44,"N.A.")</f>
        <v>2400.6666666666665</v>
      </c>
      <c r="AQ44" s="32"/>
      <c r="AR44" s="17">
        <f>IFERROR(N44/AC44, "N.A.")</f>
        <v>2400.6666666666665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11778275.999999998</v>
      </c>
      <c r="C15" s="2"/>
      <c r="D15" s="2">
        <v>12296911.999999996</v>
      </c>
      <c r="E15" s="2"/>
      <c r="F15" s="2">
        <v>12291874.999999998</v>
      </c>
      <c r="G15" s="2"/>
      <c r="H15" s="2">
        <v>37627541.000000007</v>
      </c>
      <c r="I15" s="2"/>
      <c r="J15" s="2">
        <v>0</v>
      </c>
      <c r="K15" s="2"/>
      <c r="L15" s="1">
        <f t="shared" ref="L15:M18" si="0">B15+D15+F15+H15+J15</f>
        <v>73994604</v>
      </c>
      <c r="M15" s="12">
        <f t="shared" si="0"/>
        <v>0</v>
      </c>
      <c r="N15" s="13">
        <f>L15+M15</f>
        <v>73994604</v>
      </c>
      <c r="P15" s="3" t="s">
        <v>12</v>
      </c>
      <c r="Q15" s="2">
        <v>3965</v>
      </c>
      <c r="R15" s="2">
        <v>0</v>
      </c>
      <c r="S15" s="2">
        <v>4559</v>
      </c>
      <c r="T15" s="2">
        <v>0</v>
      </c>
      <c r="U15" s="2">
        <v>2788</v>
      </c>
      <c r="V15" s="2">
        <v>0</v>
      </c>
      <c r="W15" s="2">
        <v>20526</v>
      </c>
      <c r="X15" s="2">
        <v>0</v>
      </c>
      <c r="Y15" s="2">
        <v>5506</v>
      </c>
      <c r="Z15" s="2">
        <v>0</v>
      </c>
      <c r="AA15" s="1">
        <f t="shared" ref="AA15:AB18" si="1">Q15+S15+U15+W15+Y15</f>
        <v>37344</v>
      </c>
      <c r="AB15" s="12">
        <f t="shared" si="1"/>
        <v>0</v>
      </c>
      <c r="AC15" s="13">
        <f>AA15+AB15</f>
        <v>37344</v>
      </c>
      <c r="AE15" s="3" t="s">
        <v>12</v>
      </c>
      <c r="AF15" s="2">
        <f t="shared" ref="AF15:AR18" si="2">IFERROR(B15/Q15, "N.A.")</f>
        <v>2970.5614123581331</v>
      </c>
      <c r="AG15" s="2" t="str">
        <f t="shared" si="2"/>
        <v>N.A.</v>
      </c>
      <c r="AH15" s="2">
        <f t="shared" si="2"/>
        <v>2697.282737442421</v>
      </c>
      <c r="AI15" s="2" t="str">
        <f t="shared" si="2"/>
        <v>N.A.</v>
      </c>
      <c r="AJ15" s="2">
        <f t="shared" si="2"/>
        <v>4408.8504304160679</v>
      </c>
      <c r="AK15" s="2" t="str">
        <f t="shared" si="2"/>
        <v>N.A.</v>
      </c>
      <c r="AL15" s="2">
        <f t="shared" si="2"/>
        <v>1833.1648153561341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1981.4321979434446</v>
      </c>
      <c r="AQ15" s="16" t="str">
        <f t="shared" si="2"/>
        <v>N.A.</v>
      </c>
      <c r="AR15" s="13">
        <f t="shared" si="2"/>
        <v>1981.4321979434446</v>
      </c>
    </row>
    <row r="16" spans="1:44" ht="15" customHeight="1" thickBot="1" x14ac:dyDescent="0.3">
      <c r="A16" s="3" t="s">
        <v>13</v>
      </c>
      <c r="B16" s="2">
        <v>7866028.9999999991</v>
      </c>
      <c r="C16" s="2">
        <v>872040</v>
      </c>
      <c r="D16" s="2">
        <v>632616</v>
      </c>
      <c r="E16" s="2">
        <v>72240</v>
      </c>
      <c r="F16" s="2"/>
      <c r="G16" s="2"/>
      <c r="H16" s="2"/>
      <c r="I16" s="2"/>
      <c r="J16" s="2"/>
      <c r="K16" s="2"/>
      <c r="L16" s="1">
        <f t="shared" si="0"/>
        <v>8498645</v>
      </c>
      <c r="M16" s="12">
        <f t="shared" si="0"/>
        <v>944280</v>
      </c>
      <c r="N16" s="13">
        <f>L16+M16</f>
        <v>9442925</v>
      </c>
      <c r="P16" s="3" t="s">
        <v>13</v>
      </c>
      <c r="Q16" s="2">
        <v>5412</v>
      </c>
      <c r="R16" s="2">
        <v>240</v>
      </c>
      <c r="S16" s="2">
        <v>659</v>
      </c>
      <c r="T16" s="2">
        <v>84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6071</v>
      </c>
      <c r="AB16" s="12">
        <f t="shared" si="1"/>
        <v>324</v>
      </c>
      <c r="AC16" s="13">
        <f>AA16+AB16</f>
        <v>6395</v>
      </c>
      <c r="AE16" s="3" t="s">
        <v>13</v>
      </c>
      <c r="AF16" s="2">
        <f t="shared" si="2"/>
        <v>1453.442165558019</v>
      </c>
      <c r="AG16" s="2">
        <f t="shared" si="2"/>
        <v>3633.5</v>
      </c>
      <c r="AH16" s="2">
        <f t="shared" si="2"/>
        <v>959.9635811836115</v>
      </c>
      <c r="AI16" s="2">
        <f t="shared" si="2"/>
        <v>860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1399.8756382803492</v>
      </c>
      <c r="AQ16" s="16">
        <f t="shared" si="2"/>
        <v>2914.4444444444443</v>
      </c>
      <c r="AR16" s="13">
        <f t="shared" si="2"/>
        <v>1476.6106333072712</v>
      </c>
    </row>
    <row r="17" spans="1:44" ht="15" customHeight="1" thickBot="1" x14ac:dyDescent="0.3">
      <c r="A17" s="3" t="s">
        <v>14</v>
      </c>
      <c r="B17" s="2">
        <v>28638620.000000004</v>
      </c>
      <c r="C17" s="2">
        <v>244093964.99999988</v>
      </c>
      <c r="D17" s="2">
        <v>6764809.9999999991</v>
      </c>
      <c r="E17" s="2">
        <v>1723970</v>
      </c>
      <c r="F17" s="2"/>
      <c r="G17" s="2">
        <v>29228320</v>
      </c>
      <c r="H17" s="2"/>
      <c r="I17" s="2">
        <v>23472361.000000004</v>
      </c>
      <c r="J17" s="2">
        <v>0</v>
      </c>
      <c r="K17" s="2"/>
      <c r="L17" s="1">
        <f t="shared" si="0"/>
        <v>35403430</v>
      </c>
      <c r="M17" s="12">
        <f t="shared" si="0"/>
        <v>298518615.99999988</v>
      </c>
      <c r="N17" s="13">
        <f>L17+M17</f>
        <v>333922045.99999988</v>
      </c>
      <c r="P17" s="3" t="s">
        <v>14</v>
      </c>
      <c r="Q17" s="2">
        <v>8451</v>
      </c>
      <c r="R17" s="2">
        <v>46626</v>
      </c>
      <c r="S17" s="2">
        <v>1560</v>
      </c>
      <c r="T17" s="2">
        <v>584</v>
      </c>
      <c r="U17" s="2">
        <v>0</v>
      </c>
      <c r="V17" s="2">
        <v>3514</v>
      </c>
      <c r="W17" s="2">
        <v>0</v>
      </c>
      <c r="X17" s="2">
        <v>5189</v>
      </c>
      <c r="Y17" s="2">
        <v>3963</v>
      </c>
      <c r="Z17" s="2">
        <v>0</v>
      </c>
      <c r="AA17" s="1">
        <f t="shared" si="1"/>
        <v>13974</v>
      </c>
      <c r="AB17" s="12">
        <f t="shared" si="1"/>
        <v>55913</v>
      </c>
      <c r="AC17" s="13">
        <f>AA17+AB17</f>
        <v>69887</v>
      </c>
      <c r="AE17" s="3" t="s">
        <v>14</v>
      </c>
      <c r="AF17" s="2">
        <f t="shared" si="2"/>
        <v>3388.7847592000953</v>
      </c>
      <c r="AG17" s="2">
        <f t="shared" si="2"/>
        <v>5235.1470209754189</v>
      </c>
      <c r="AH17" s="2">
        <f t="shared" si="2"/>
        <v>4336.4166666666661</v>
      </c>
      <c r="AI17" s="2">
        <f t="shared" si="2"/>
        <v>2952.0034246575342</v>
      </c>
      <c r="AJ17" s="2" t="str">
        <f t="shared" si="2"/>
        <v>N.A.</v>
      </c>
      <c r="AK17" s="2">
        <f t="shared" si="2"/>
        <v>8317.6778599886165</v>
      </c>
      <c r="AL17" s="2" t="str">
        <f t="shared" si="2"/>
        <v>N.A.</v>
      </c>
      <c r="AM17" s="2">
        <f t="shared" si="2"/>
        <v>4523.4844864135675</v>
      </c>
      <c r="AN17" s="2">
        <f t="shared" si="2"/>
        <v>0</v>
      </c>
      <c r="AO17" s="2" t="str">
        <f t="shared" si="2"/>
        <v>N.A.</v>
      </c>
      <c r="AP17" s="15">
        <f t="shared" si="2"/>
        <v>2533.5215400028624</v>
      </c>
      <c r="AQ17" s="16">
        <f t="shared" si="2"/>
        <v>5338.9840645288195</v>
      </c>
      <c r="AR17" s="13">
        <f t="shared" si="2"/>
        <v>4778.0280452730822</v>
      </c>
    </row>
    <row r="18" spans="1:44" ht="15" customHeight="1" thickBot="1" x14ac:dyDescent="0.3">
      <c r="A18" s="3" t="s">
        <v>15</v>
      </c>
      <c r="B18" s="2">
        <v>4557006</v>
      </c>
      <c r="C18" s="2">
        <v>633440</v>
      </c>
      <c r="D18" s="2">
        <v>1259630</v>
      </c>
      <c r="E18" s="2">
        <v>2105495</v>
      </c>
      <c r="F18" s="2"/>
      <c r="G18" s="2">
        <v>2644915</v>
      </c>
      <c r="H18" s="2">
        <v>8511840.0000000019</v>
      </c>
      <c r="I18" s="2"/>
      <c r="J18" s="2">
        <v>0</v>
      </c>
      <c r="K18" s="2"/>
      <c r="L18" s="1">
        <f t="shared" si="0"/>
        <v>14328476.000000002</v>
      </c>
      <c r="M18" s="12">
        <f t="shared" si="0"/>
        <v>5383850</v>
      </c>
      <c r="N18" s="13">
        <f>L18+M18</f>
        <v>19712326</v>
      </c>
      <c r="P18" s="3" t="s">
        <v>15</v>
      </c>
      <c r="Q18" s="2">
        <v>2124</v>
      </c>
      <c r="R18" s="2">
        <v>174</v>
      </c>
      <c r="S18" s="2">
        <v>405</v>
      </c>
      <c r="T18" s="2">
        <v>692</v>
      </c>
      <c r="U18" s="2">
        <v>0</v>
      </c>
      <c r="V18" s="2">
        <v>464</v>
      </c>
      <c r="W18" s="2">
        <v>6572</v>
      </c>
      <c r="X18" s="2">
        <v>0</v>
      </c>
      <c r="Y18" s="2">
        <v>4063</v>
      </c>
      <c r="Z18" s="2">
        <v>0</v>
      </c>
      <c r="AA18" s="1">
        <f t="shared" si="1"/>
        <v>13164</v>
      </c>
      <c r="AB18" s="12">
        <f t="shared" si="1"/>
        <v>1330</v>
      </c>
      <c r="AC18" s="18">
        <f>AA18+AB18</f>
        <v>14494</v>
      </c>
      <c r="AE18" s="3" t="s">
        <v>15</v>
      </c>
      <c r="AF18" s="2">
        <f t="shared" si="2"/>
        <v>2145.4830508474574</v>
      </c>
      <c r="AG18" s="2">
        <f t="shared" si="2"/>
        <v>3640.4597701149423</v>
      </c>
      <c r="AH18" s="2">
        <f t="shared" si="2"/>
        <v>3110.1975308641977</v>
      </c>
      <c r="AI18" s="2">
        <f t="shared" si="2"/>
        <v>3042.622832369942</v>
      </c>
      <c r="AJ18" s="2" t="str">
        <f t="shared" si="2"/>
        <v>N.A.</v>
      </c>
      <c r="AK18" s="2">
        <f t="shared" si="2"/>
        <v>5700.2478448275861</v>
      </c>
      <c r="AL18" s="2">
        <f t="shared" si="2"/>
        <v>1295.167376749848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1088.4591309632333</v>
      </c>
      <c r="AQ18" s="16">
        <f t="shared" si="2"/>
        <v>4048.0075187969924</v>
      </c>
      <c r="AR18" s="13">
        <f t="shared" si="2"/>
        <v>1360.033531116324</v>
      </c>
    </row>
    <row r="19" spans="1:44" ht="15" customHeight="1" thickBot="1" x14ac:dyDescent="0.3">
      <c r="A19" s="4" t="s">
        <v>16</v>
      </c>
      <c r="B19" s="2">
        <v>52839931.000000022</v>
      </c>
      <c r="C19" s="2">
        <v>245599444.99999994</v>
      </c>
      <c r="D19" s="2">
        <v>20953967.999999996</v>
      </c>
      <c r="E19" s="2">
        <v>3901705</v>
      </c>
      <c r="F19" s="2">
        <v>12291874.999999998</v>
      </c>
      <c r="G19" s="2">
        <v>31873235.000000007</v>
      </c>
      <c r="H19" s="2">
        <v>46139380.999999985</v>
      </c>
      <c r="I19" s="2">
        <v>23472361.000000004</v>
      </c>
      <c r="J19" s="2">
        <v>0</v>
      </c>
      <c r="K19" s="2"/>
      <c r="L19" s="1">
        <f t="shared" ref="L19" si="3">B19+D19+F19+H19+J19</f>
        <v>132225155</v>
      </c>
      <c r="M19" s="12">
        <f t="shared" ref="M19" si="4">C19+E19+G19+I19+K19</f>
        <v>304846745.99999994</v>
      </c>
      <c r="N19" s="18">
        <f>L19+M19</f>
        <v>437071900.99999994</v>
      </c>
      <c r="P19" s="4" t="s">
        <v>16</v>
      </c>
      <c r="Q19" s="2">
        <v>19952</v>
      </c>
      <c r="R19" s="2">
        <v>47040</v>
      </c>
      <c r="S19" s="2">
        <v>7183</v>
      </c>
      <c r="T19" s="2">
        <v>1360</v>
      </c>
      <c r="U19" s="2">
        <v>2788</v>
      </c>
      <c r="V19" s="2">
        <v>3978</v>
      </c>
      <c r="W19" s="2">
        <v>27098</v>
      </c>
      <c r="X19" s="2">
        <v>5189</v>
      </c>
      <c r="Y19" s="2">
        <v>13532</v>
      </c>
      <c r="Z19" s="2">
        <v>0</v>
      </c>
      <c r="AA19" s="1">
        <f t="shared" ref="AA19" si="5">Q19+S19+U19+W19+Y19</f>
        <v>70553</v>
      </c>
      <c r="AB19" s="12">
        <f t="shared" ref="AB19" si="6">R19+T19+V19+X19+Z19</f>
        <v>57567</v>
      </c>
      <c r="AC19" s="13">
        <f>AA19+AB19</f>
        <v>128120</v>
      </c>
      <c r="AE19" s="4" t="s">
        <v>16</v>
      </c>
      <c r="AF19" s="2">
        <f t="shared" ref="AF19:AO19" si="7">IFERROR(B19/Q19, "N.A.")</f>
        <v>2648.3525962309554</v>
      </c>
      <c r="AG19" s="2">
        <f t="shared" si="7"/>
        <v>5221.0766369047606</v>
      </c>
      <c r="AH19" s="2">
        <f t="shared" si="7"/>
        <v>2917.1610747598493</v>
      </c>
      <c r="AI19" s="2">
        <f t="shared" si="7"/>
        <v>2868.9007352941176</v>
      </c>
      <c r="AJ19" s="2">
        <f t="shared" si="7"/>
        <v>4408.8504304160679</v>
      </c>
      <c r="AK19" s="2">
        <f t="shared" si="7"/>
        <v>8012.3768225238837</v>
      </c>
      <c r="AL19" s="2">
        <f t="shared" si="7"/>
        <v>1702.6858439737246</v>
      </c>
      <c r="AM19" s="2">
        <f t="shared" si="7"/>
        <v>4523.4844864135675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1874.1251966606665</v>
      </c>
      <c r="AQ19" s="16">
        <f t="shared" ref="AQ19" si="9">IFERROR(M19/AB19, "N.A.")</f>
        <v>5295.5121163166386</v>
      </c>
      <c r="AR19" s="13">
        <f t="shared" ref="AR19" si="10">IFERROR(N19/AC19, "N.A.")</f>
        <v>3411.4260146737429</v>
      </c>
    </row>
    <row r="20" spans="1:44" ht="15" customHeight="1" thickBot="1" x14ac:dyDescent="0.3">
      <c r="A20" s="5" t="s">
        <v>0</v>
      </c>
      <c r="B20" s="28">
        <f>B19+C19</f>
        <v>298439375.99999994</v>
      </c>
      <c r="C20" s="30"/>
      <c r="D20" s="28">
        <f>D19+E19</f>
        <v>24855672.999999996</v>
      </c>
      <c r="E20" s="30"/>
      <c r="F20" s="28">
        <f>F19+G19</f>
        <v>44165110.000000007</v>
      </c>
      <c r="G20" s="30"/>
      <c r="H20" s="28">
        <f>H19+I19</f>
        <v>69611741.999999985</v>
      </c>
      <c r="I20" s="30"/>
      <c r="J20" s="28">
        <f>J19+K19</f>
        <v>0</v>
      </c>
      <c r="K20" s="30"/>
      <c r="L20" s="28">
        <f>L19+M19</f>
        <v>437071900.99999994</v>
      </c>
      <c r="M20" s="29"/>
      <c r="N20" s="19">
        <f>B20+D20+F20+H20+J20</f>
        <v>437071900.99999994</v>
      </c>
      <c r="P20" s="5" t="s">
        <v>0</v>
      </c>
      <c r="Q20" s="28">
        <f>Q19+R19</f>
        <v>66992</v>
      </c>
      <c r="R20" s="30"/>
      <c r="S20" s="28">
        <f>S19+T19</f>
        <v>8543</v>
      </c>
      <c r="T20" s="30"/>
      <c r="U20" s="28">
        <f>U19+V19</f>
        <v>6766</v>
      </c>
      <c r="V20" s="30"/>
      <c r="W20" s="28">
        <f>W19+X19</f>
        <v>32287</v>
      </c>
      <c r="X20" s="30"/>
      <c r="Y20" s="28">
        <f>Y19+Z19</f>
        <v>13532</v>
      </c>
      <c r="Z20" s="30"/>
      <c r="AA20" s="28">
        <f>AA19+AB19</f>
        <v>128120</v>
      </c>
      <c r="AB20" s="30"/>
      <c r="AC20" s="20">
        <f>Q20+S20+U20+W20+Y20</f>
        <v>128120</v>
      </c>
      <c r="AE20" s="5" t="s">
        <v>0</v>
      </c>
      <c r="AF20" s="31">
        <f>IFERROR(B20/Q20,"N.A.")</f>
        <v>4454.8509672796745</v>
      </c>
      <c r="AG20" s="32"/>
      <c r="AH20" s="31">
        <f>IFERROR(D20/S20,"N.A.")</f>
        <v>2909.4782863162818</v>
      </c>
      <c r="AI20" s="32"/>
      <c r="AJ20" s="31">
        <f>IFERROR(F20/U20,"N.A.")</f>
        <v>6527.5066509015678</v>
      </c>
      <c r="AK20" s="32"/>
      <c r="AL20" s="31">
        <f>IFERROR(H20/W20,"N.A.")</f>
        <v>2156.0300430513826</v>
      </c>
      <c r="AM20" s="32"/>
      <c r="AN20" s="31">
        <f>IFERROR(J20/Y20,"N.A.")</f>
        <v>0</v>
      </c>
      <c r="AO20" s="32"/>
      <c r="AP20" s="31">
        <f>IFERROR(L20/AA20,"N.A.")</f>
        <v>3411.4260146737429</v>
      </c>
      <c r="AQ20" s="32"/>
      <c r="AR20" s="17">
        <f>IFERROR(N20/AC20, "N.A.")</f>
        <v>3411.4260146737429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10723176</v>
      </c>
      <c r="C27" s="2"/>
      <c r="D27" s="2">
        <v>12195062</v>
      </c>
      <c r="E27" s="2"/>
      <c r="F27" s="2">
        <v>11274130</v>
      </c>
      <c r="G27" s="2"/>
      <c r="H27" s="2">
        <v>25824963.000000007</v>
      </c>
      <c r="I27" s="2"/>
      <c r="J27" s="2">
        <v>0</v>
      </c>
      <c r="K27" s="2"/>
      <c r="L27" s="1">
        <f t="shared" ref="L27:M30" si="11">B27+D27+F27+H27+J27</f>
        <v>60017331.000000007</v>
      </c>
      <c r="M27" s="12">
        <f t="shared" si="11"/>
        <v>0</v>
      </c>
      <c r="N27" s="13">
        <f>L27+M27</f>
        <v>60017331.000000007</v>
      </c>
      <c r="P27" s="3" t="s">
        <v>12</v>
      </c>
      <c r="Q27" s="2">
        <v>3167</v>
      </c>
      <c r="R27" s="2">
        <v>0</v>
      </c>
      <c r="S27" s="2">
        <v>4006</v>
      </c>
      <c r="T27" s="2">
        <v>0</v>
      </c>
      <c r="U27" s="2">
        <v>2204</v>
      </c>
      <c r="V27" s="2">
        <v>0</v>
      </c>
      <c r="W27" s="2">
        <v>8229</v>
      </c>
      <c r="X27" s="2">
        <v>0</v>
      </c>
      <c r="Y27" s="2">
        <v>1604</v>
      </c>
      <c r="Z27" s="2">
        <v>0</v>
      </c>
      <c r="AA27" s="1">
        <f t="shared" ref="AA27:AB30" si="12">Q27+S27+U27+W27+Y27</f>
        <v>19210</v>
      </c>
      <c r="AB27" s="12">
        <f t="shared" si="12"/>
        <v>0</v>
      </c>
      <c r="AC27" s="13">
        <f>AA27+AB27</f>
        <v>19210</v>
      </c>
      <c r="AE27" s="3" t="s">
        <v>12</v>
      </c>
      <c r="AF27" s="2">
        <f t="shared" ref="AF27:AR30" si="13">IFERROR(B27/Q27, "N.A.")</f>
        <v>3385.9096937164509</v>
      </c>
      <c r="AG27" s="2" t="str">
        <f t="shared" si="13"/>
        <v>N.A.</v>
      </c>
      <c r="AH27" s="2">
        <f t="shared" si="13"/>
        <v>3044.1992011982029</v>
      </c>
      <c r="AI27" s="2" t="str">
        <f t="shared" si="13"/>
        <v>N.A.</v>
      </c>
      <c r="AJ27" s="2">
        <f t="shared" si="13"/>
        <v>5115.3039927404716</v>
      </c>
      <c r="AK27" s="2" t="str">
        <f t="shared" si="13"/>
        <v>N.A.</v>
      </c>
      <c r="AL27" s="2">
        <f t="shared" si="13"/>
        <v>3138.2869121399935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3124.2754294638212</v>
      </c>
      <c r="AQ27" s="16" t="str">
        <f t="shared" si="13"/>
        <v>N.A.</v>
      </c>
      <c r="AR27" s="13">
        <f t="shared" si="13"/>
        <v>3124.2754294638212</v>
      </c>
    </row>
    <row r="28" spans="1:44" ht="15" customHeight="1" thickBot="1" x14ac:dyDescent="0.3">
      <c r="A28" s="3" t="s">
        <v>13</v>
      </c>
      <c r="B28" s="2">
        <v>229620</v>
      </c>
      <c r="C28" s="2"/>
      <c r="D28" s="2">
        <v>237360</v>
      </c>
      <c r="E28" s="2"/>
      <c r="F28" s="2"/>
      <c r="G28" s="2"/>
      <c r="H28" s="2"/>
      <c r="I28" s="2"/>
      <c r="J28" s="2"/>
      <c r="K28" s="2"/>
      <c r="L28" s="1">
        <f t="shared" si="11"/>
        <v>466980</v>
      </c>
      <c r="M28" s="12">
        <f t="shared" si="11"/>
        <v>0</v>
      </c>
      <c r="N28" s="13">
        <f>L28+M28</f>
        <v>466980</v>
      </c>
      <c r="P28" s="3" t="s">
        <v>13</v>
      </c>
      <c r="Q28" s="2">
        <v>178</v>
      </c>
      <c r="R28" s="2">
        <v>0</v>
      </c>
      <c r="S28" s="2">
        <v>184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362</v>
      </c>
      <c r="AB28" s="12">
        <f t="shared" si="12"/>
        <v>0</v>
      </c>
      <c r="AC28" s="13">
        <f>AA28+AB28</f>
        <v>362</v>
      </c>
      <c r="AE28" s="3" t="s">
        <v>13</v>
      </c>
      <c r="AF28" s="2">
        <f t="shared" si="13"/>
        <v>1290</v>
      </c>
      <c r="AG28" s="2" t="str">
        <f t="shared" si="13"/>
        <v>N.A.</v>
      </c>
      <c r="AH28" s="2">
        <f t="shared" si="13"/>
        <v>1290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1290</v>
      </c>
      <c r="AQ28" s="16" t="str">
        <f t="shared" si="13"/>
        <v>N.A.</v>
      </c>
      <c r="AR28" s="13">
        <f t="shared" si="13"/>
        <v>1290</v>
      </c>
    </row>
    <row r="29" spans="1:44" ht="15" customHeight="1" thickBot="1" x14ac:dyDescent="0.3">
      <c r="A29" s="3" t="s">
        <v>14</v>
      </c>
      <c r="B29" s="2">
        <v>15325916.999999996</v>
      </c>
      <c r="C29" s="2">
        <v>159395869.00000003</v>
      </c>
      <c r="D29" s="2">
        <v>6294030.0000000009</v>
      </c>
      <c r="E29" s="2">
        <v>1723970</v>
      </c>
      <c r="F29" s="2"/>
      <c r="G29" s="2">
        <v>16952680</v>
      </c>
      <c r="H29" s="2"/>
      <c r="I29" s="2">
        <v>15765833.999999998</v>
      </c>
      <c r="J29" s="2">
        <v>0</v>
      </c>
      <c r="K29" s="2"/>
      <c r="L29" s="1">
        <f t="shared" si="11"/>
        <v>21619946.999999996</v>
      </c>
      <c r="M29" s="12">
        <f t="shared" si="11"/>
        <v>193838353.00000003</v>
      </c>
      <c r="N29" s="13">
        <f>L29+M29</f>
        <v>215458300.00000003</v>
      </c>
      <c r="P29" s="3" t="s">
        <v>14</v>
      </c>
      <c r="Q29" s="2">
        <v>3843</v>
      </c>
      <c r="R29" s="2">
        <v>30381</v>
      </c>
      <c r="S29" s="2">
        <v>920</v>
      </c>
      <c r="T29" s="2">
        <v>584</v>
      </c>
      <c r="U29" s="2">
        <v>0</v>
      </c>
      <c r="V29" s="2">
        <v>1956</v>
      </c>
      <c r="W29" s="2">
        <v>0</v>
      </c>
      <c r="X29" s="2">
        <v>2832</v>
      </c>
      <c r="Y29" s="2">
        <v>1893</v>
      </c>
      <c r="Z29" s="2">
        <v>0</v>
      </c>
      <c r="AA29" s="1">
        <f t="shared" si="12"/>
        <v>6656</v>
      </c>
      <c r="AB29" s="12">
        <f t="shared" si="12"/>
        <v>35753</v>
      </c>
      <c r="AC29" s="13">
        <f>AA29+AB29</f>
        <v>42409</v>
      </c>
      <c r="AE29" s="3" t="s">
        <v>14</v>
      </c>
      <c r="AF29" s="2">
        <f t="shared" si="13"/>
        <v>3988.0085870413732</v>
      </c>
      <c r="AG29" s="2">
        <f t="shared" si="13"/>
        <v>5246.5642671406476</v>
      </c>
      <c r="AH29" s="2">
        <f t="shared" si="13"/>
        <v>6841.3369565217399</v>
      </c>
      <c r="AI29" s="2">
        <f t="shared" si="13"/>
        <v>2952.0034246575342</v>
      </c>
      <c r="AJ29" s="2" t="str">
        <f t="shared" si="13"/>
        <v>N.A.</v>
      </c>
      <c r="AK29" s="2">
        <f t="shared" si="13"/>
        <v>8667.0143149284249</v>
      </c>
      <c r="AL29" s="2" t="str">
        <f t="shared" si="13"/>
        <v>N.A.</v>
      </c>
      <c r="AM29" s="2">
        <f t="shared" si="13"/>
        <v>5567.0317796610161</v>
      </c>
      <c r="AN29" s="2">
        <f t="shared" si="13"/>
        <v>0</v>
      </c>
      <c r="AO29" s="2" t="str">
        <f t="shared" si="13"/>
        <v>N.A.</v>
      </c>
      <c r="AP29" s="15">
        <f t="shared" si="13"/>
        <v>3248.18915264423</v>
      </c>
      <c r="AQ29" s="16">
        <f t="shared" si="13"/>
        <v>5421.5968729896804</v>
      </c>
      <c r="AR29" s="13">
        <f t="shared" si="13"/>
        <v>5080.4852743521433</v>
      </c>
    </row>
    <row r="30" spans="1:44" ht="15" customHeight="1" thickBot="1" x14ac:dyDescent="0.3">
      <c r="A30" s="3" t="s">
        <v>15</v>
      </c>
      <c r="B30" s="2">
        <v>4557006</v>
      </c>
      <c r="C30" s="2">
        <v>633440</v>
      </c>
      <c r="D30" s="2">
        <v>1259630</v>
      </c>
      <c r="E30" s="2">
        <v>2105495</v>
      </c>
      <c r="F30" s="2"/>
      <c r="G30" s="2">
        <v>2644915</v>
      </c>
      <c r="H30" s="2">
        <v>8454985.9999999963</v>
      </c>
      <c r="I30" s="2"/>
      <c r="J30" s="2">
        <v>0</v>
      </c>
      <c r="K30" s="2"/>
      <c r="L30" s="1">
        <f t="shared" si="11"/>
        <v>14271621.999999996</v>
      </c>
      <c r="M30" s="12">
        <f t="shared" si="11"/>
        <v>5383850</v>
      </c>
      <c r="N30" s="13">
        <f>L30+M30</f>
        <v>19655471.999999996</v>
      </c>
      <c r="P30" s="3" t="s">
        <v>15</v>
      </c>
      <c r="Q30" s="2">
        <v>2124</v>
      </c>
      <c r="R30" s="2">
        <v>174</v>
      </c>
      <c r="S30" s="2">
        <v>405</v>
      </c>
      <c r="T30" s="2">
        <v>692</v>
      </c>
      <c r="U30" s="2">
        <v>0</v>
      </c>
      <c r="V30" s="2">
        <v>464</v>
      </c>
      <c r="W30" s="2">
        <v>6419</v>
      </c>
      <c r="X30" s="2">
        <v>0</v>
      </c>
      <c r="Y30" s="2">
        <v>3111</v>
      </c>
      <c r="Z30" s="2">
        <v>0</v>
      </c>
      <c r="AA30" s="1">
        <f t="shared" si="12"/>
        <v>12059</v>
      </c>
      <c r="AB30" s="12">
        <f t="shared" si="12"/>
        <v>1330</v>
      </c>
      <c r="AC30" s="18">
        <f>AA30+AB30</f>
        <v>13389</v>
      </c>
      <c r="AE30" s="3" t="s">
        <v>15</v>
      </c>
      <c r="AF30" s="2">
        <f t="shared" si="13"/>
        <v>2145.4830508474574</v>
      </c>
      <c r="AG30" s="2">
        <f t="shared" si="13"/>
        <v>3640.4597701149423</v>
      </c>
      <c r="AH30" s="2">
        <f t="shared" si="13"/>
        <v>3110.1975308641977</v>
      </c>
      <c r="AI30" s="2">
        <f t="shared" si="13"/>
        <v>3042.622832369942</v>
      </c>
      <c r="AJ30" s="2" t="str">
        <f t="shared" si="13"/>
        <v>N.A.</v>
      </c>
      <c r="AK30" s="2">
        <f t="shared" si="13"/>
        <v>5700.2478448275861</v>
      </c>
      <c r="AL30" s="2">
        <f t="shared" si="13"/>
        <v>1317.1811808692937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1183.4830417115843</v>
      </c>
      <c r="AQ30" s="16">
        <f t="shared" si="13"/>
        <v>4048.0075187969924</v>
      </c>
      <c r="AR30" s="13">
        <f t="shared" si="13"/>
        <v>1468.0313690342816</v>
      </c>
    </row>
    <row r="31" spans="1:44" ht="15" customHeight="1" thickBot="1" x14ac:dyDescent="0.3">
      <c r="A31" s="4" t="s">
        <v>16</v>
      </c>
      <c r="B31" s="2">
        <v>30835718.999999989</v>
      </c>
      <c r="C31" s="2">
        <v>160029309</v>
      </c>
      <c r="D31" s="2">
        <v>19986082.000000004</v>
      </c>
      <c r="E31" s="2">
        <v>3829464.9999999991</v>
      </c>
      <c r="F31" s="2">
        <v>11274130</v>
      </c>
      <c r="G31" s="2">
        <v>19597594.999999996</v>
      </c>
      <c r="H31" s="2">
        <v>34279949</v>
      </c>
      <c r="I31" s="2">
        <v>15765833.999999998</v>
      </c>
      <c r="J31" s="2">
        <v>0</v>
      </c>
      <c r="K31" s="2"/>
      <c r="L31" s="1">
        <f t="shared" ref="L31" si="14">B31+D31+F31+H31+J31</f>
        <v>96375880</v>
      </c>
      <c r="M31" s="12">
        <f t="shared" ref="M31" si="15">C31+E31+G31+I31+K31</f>
        <v>199222203</v>
      </c>
      <c r="N31" s="18">
        <f>L31+M31</f>
        <v>295598083</v>
      </c>
      <c r="P31" s="4" t="s">
        <v>16</v>
      </c>
      <c r="Q31" s="2">
        <v>9312</v>
      </c>
      <c r="R31" s="2">
        <v>30555</v>
      </c>
      <c r="S31" s="2">
        <v>5515</v>
      </c>
      <c r="T31" s="2">
        <v>1276</v>
      </c>
      <c r="U31" s="2">
        <v>2204</v>
      </c>
      <c r="V31" s="2">
        <v>2420</v>
      </c>
      <c r="W31" s="2">
        <v>14648</v>
      </c>
      <c r="X31" s="2">
        <v>2832</v>
      </c>
      <c r="Y31" s="2">
        <v>6608</v>
      </c>
      <c r="Z31" s="2">
        <v>0</v>
      </c>
      <c r="AA31" s="1">
        <f t="shared" ref="AA31" si="16">Q31+S31+U31+W31+Y31</f>
        <v>38287</v>
      </c>
      <c r="AB31" s="12">
        <f t="shared" ref="AB31" si="17">R31+T31+V31+X31+Z31</f>
        <v>37083</v>
      </c>
      <c r="AC31" s="13">
        <f>AA31+AB31</f>
        <v>75370</v>
      </c>
      <c r="AE31" s="4" t="s">
        <v>16</v>
      </c>
      <c r="AF31" s="2">
        <f t="shared" ref="AF31:AO31" si="18">IFERROR(B31/Q31, "N.A.")</f>
        <v>3311.3959407216485</v>
      </c>
      <c r="AG31" s="2">
        <f t="shared" si="18"/>
        <v>5237.4180657830138</v>
      </c>
      <c r="AH31" s="2">
        <f t="shared" si="18"/>
        <v>3623.9495920217596</v>
      </c>
      <c r="AI31" s="2">
        <f t="shared" si="18"/>
        <v>3001.1481191222565</v>
      </c>
      <c r="AJ31" s="2">
        <f t="shared" si="18"/>
        <v>5115.3039927404716</v>
      </c>
      <c r="AK31" s="2">
        <f t="shared" si="18"/>
        <v>8098.1797520661139</v>
      </c>
      <c r="AL31" s="2">
        <f t="shared" si="18"/>
        <v>2340.2477471327143</v>
      </c>
      <c r="AM31" s="2">
        <f t="shared" si="18"/>
        <v>5567.0317796610161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2517.1959150625539</v>
      </c>
      <c r="AQ31" s="16">
        <f t="shared" ref="AQ31" si="20">IFERROR(M31/AB31, "N.A.")</f>
        <v>5372.3324164711594</v>
      </c>
      <c r="AR31" s="13">
        <f t="shared" ref="AR31" si="21">IFERROR(N31/AC31, "N.A.")</f>
        <v>3921.9594400955289</v>
      </c>
    </row>
    <row r="32" spans="1:44" ht="15" customHeight="1" thickBot="1" x14ac:dyDescent="0.3">
      <c r="A32" s="5" t="s">
        <v>0</v>
      </c>
      <c r="B32" s="28">
        <f>B31+C31</f>
        <v>190865028</v>
      </c>
      <c r="C32" s="30"/>
      <c r="D32" s="28">
        <f>D31+E31</f>
        <v>23815547.000000004</v>
      </c>
      <c r="E32" s="30"/>
      <c r="F32" s="28">
        <f>F31+G31</f>
        <v>30871724.999999996</v>
      </c>
      <c r="G32" s="30"/>
      <c r="H32" s="28">
        <f>H31+I31</f>
        <v>50045783</v>
      </c>
      <c r="I32" s="30"/>
      <c r="J32" s="28">
        <f>J31+K31</f>
        <v>0</v>
      </c>
      <c r="K32" s="30"/>
      <c r="L32" s="28">
        <f>L31+M31</f>
        <v>295598083</v>
      </c>
      <c r="M32" s="29"/>
      <c r="N32" s="19">
        <f>B32+D32+F32+H32+J32</f>
        <v>295598083</v>
      </c>
      <c r="P32" s="5" t="s">
        <v>0</v>
      </c>
      <c r="Q32" s="28">
        <f>Q31+R31</f>
        <v>39867</v>
      </c>
      <c r="R32" s="30"/>
      <c r="S32" s="28">
        <f>S31+T31</f>
        <v>6791</v>
      </c>
      <c r="T32" s="30"/>
      <c r="U32" s="28">
        <f>U31+V31</f>
        <v>4624</v>
      </c>
      <c r="V32" s="30"/>
      <c r="W32" s="28">
        <f>W31+X31</f>
        <v>17480</v>
      </c>
      <c r="X32" s="30"/>
      <c r="Y32" s="28">
        <f>Y31+Z31</f>
        <v>6608</v>
      </c>
      <c r="Z32" s="30"/>
      <c r="AA32" s="28">
        <f>AA31+AB31</f>
        <v>75370</v>
      </c>
      <c r="AB32" s="30"/>
      <c r="AC32" s="20">
        <f>Q32+S32+U32+W32+Y32</f>
        <v>75370</v>
      </c>
      <c r="AE32" s="5" t="s">
        <v>0</v>
      </c>
      <c r="AF32" s="31">
        <f>IFERROR(B32/Q32,"N.A.")</f>
        <v>4787.544284746783</v>
      </c>
      <c r="AG32" s="32"/>
      <c r="AH32" s="31">
        <f>IFERROR(D32/S32,"N.A.")</f>
        <v>3506.9278456781039</v>
      </c>
      <c r="AI32" s="32"/>
      <c r="AJ32" s="31">
        <f>IFERROR(F32/U32,"N.A.")</f>
        <v>6676.4111159169543</v>
      </c>
      <c r="AK32" s="32"/>
      <c r="AL32" s="31">
        <f>IFERROR(H32/W32,"N.A.")</f>
        <v>2863.0310640732264</v>
      </c>
      <c r="AM32" s="32"/>
      <c r="AN32" s="31">
        <f>IFERROR(J32/Y32,"N.A.")</f>
        <v>0</v>
      </c>
      <c r="AO32" s="32"/>
      <c r="AP32" s="31">
        <f>IFERROR(L32/AA32,"N.A.")</f>
        <v>3921.9594400955289</v>
      </c>
      <c r="AQ32" s="32"/>
      <c r="AR32" s="17">
        <f>IFERROR(N32/AC32, "N.A.")</f>
        <v>3921.9594400955289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1055100.0000000002</v>
      </c>
      <c r="C39" s="2"/>
      <c r="D39" s="2">
        <v>101850</v>
      </c>
      <c r="E39" s="2"/>
      <c r="F39" s="2">
        <v>1017745</v>
      </c>
      <c r="G39" s="2"/>
      <c r="H39" s="2">
        <v>11802577.999999998</v>
      </c>
      <c r="I39" s="2"/>
      <c r="J39" s="2">
        <v>0</v>
      </c>
      <c r="K39" s="2"/>
      <c r="L39" s="1">
        <f t="shared" ref="L39:M42" si="22">B39+D39+F39+H39+J39</f>
        <v>13977272.999999998</v>
      </c>
      <c r="M39" s="12">
        <f t="shared" si="22"/>
        <v>0</v>
      </c>
      <c r="N39" s="13">
        <f>L39+M39</f>
        <v>13977272.999999998</v>
      </c>
      <c r="P39" s="3" t="s">
        <v>12</v>
      </c>
      <c r="Q39" s="2">
        <v>798</v>
      </c>
      <c r="R39" s="2">
        <v>0</v>
      </c>
      <c r="S39" s="2">
        <v>553</v>
      </c>
      <c r="T39" s="2">
        <v>0</v>
      </c>
      <c r="U39" s="2">
        <v>584</v>
      </c>
      <c r="V39" s="2">
        <v>0</v>
      </c>
      <c r="W39" s="2">
        <v>12297</v>
      </c>
      <c r="X39" s="2">
        <v>0</v>
      </c>
      <c r="Y39" s="2">
        <v>3902</v>
      </c>
      <c r="Z39" s="2">
        <v>0</v>
      </c>
      <c r="AA39" s="1">
        <f t="shared" ref="AA39:AB42" si="23">Q39+S39+U39+W39+Y39</f>
        <v>18134</v>
      </c>
      <c r="AB39" s="12">
        <f t="shared" si="23"/>
        <v>0</v>
      </c>
      <c r="AC39" s="13">
        <f>AA39+AB39</f>
        <v>18134</v>
      </c>
      <c r="AE39" s="3" t="s">
        <v>12</v>
      </c>
      <c r="AF39" s="2">
        <f t="shared" ref="AF39:AR42" si="24">IFERROR(B39/Q39, "N.A.")</f>
        <v>1322.1804511278199</v>
      </c>
      <c r="AG39" s="2" t="str">
        <f t="shared" si="24"/>
        <v>N.A.</v>
      </c>
      <c r="AH39" s="2">
        <f t="shared" si="24"/>
        <v>184.17721518987341</v>
      </c>
      <c r="AI39" s="2" t="str">
        <f t="shared" si="24"/>
        <v>N.A.</v>
      </c>
      <c r="AJ39" s="2">
        <f t="shared" si="24"/>
        <v>1742.7140410958905</v>
      </c>
      <c r="AK39" s="2" t="str">
        <f t="shared" si="24"/>
        <v>N.A.</v>
      </c>
      <c r="AL39" s="2">
        <f t="shared" si="24"/>
        <v>959.7932829145318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770.77715892798051</v>
      </c>
      <c r="AQ39" s="16" t="str">
        <f t="shared" si="24"/>
        <v>N.A.</v>
      </c>
      <c r="AR39" s="13">
        <f t="shared" si="24"/>
        <v>770.77715892798051</v>
      </c>
    </row>
    <row r="40" spans="1:44" ht="15" customHeight="1" thickBot="1" x14ac:dyDescent="0.3">
      <c r="A40" s="3" t="s">
        <v>13</v>
      </c>
      <c r="B40" s="2">
        <v>7636409.0000000019</v>
      </c>
      <c r="C40" s="2">
        <v>872040</v>
      </c>
      <c r="D40" s="2">
        <v>395256</v>
      </c>
      <c r="E40" s="2">
        <v>72240</v>
      </c>
      <c r="F40" s="2"/>
      <c r="G40" s="2"/>
      <c r="H40" s="2"/>
      <c r="I40" s="2"/>
      <c r="J40" s="2"/>
      <c r="K40" s="2"/>
      <c r="L40" s="1">
        <f t="shared" si="22"/>
        <v>8031665.0000000019</v>
      </c>
      <c r="M40" s="12">
        <f t="shared" si="22"/>
        <v>944280</v>
      </c>
      <c r="N40" s="13">
        <f>L40+M40</f>
        <v>8975945.0000000019</v>
      </c>
      <c r="P40" s="3" t="s">
        <v>13</v>
      </c>
      <c r="Q40" s="2">
        <v>5234</v>
      </c>
      <c r="R40" s="2">
        <v>240</v>
      </c>
      <c r="S40" s="2">
        <v>475</v>
      </c>
      <c r="T40" s="2">
        <v>84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5709</v>
      </c>
      <c r="AB40" s="12">
        <f t="shared" si="23"/>
        <v>324</v>
      </c>
      <c r="AC40" s="13">
        <f>AA40+AB40</f>
        <v>6033</v>
      </c>
      <c r="AE40" s="3" t="s">
        <v>13</v>
      </c>
      <c r="AF40" s="2">
        <f t="shared" si="24"/>
        <v>1459.000573175392</v>
      </c>
      <c r="AG40" s="2">
        <f t="shared" si="24"/>
        <v>3633.5</v>
      </c>
      <c r="AH40" s="2">
        <f t="shared" si="24"/>
        <v>832.11789473684212</v>
      </c>
      <c r="AI40" s="2">
        <f t="shared" si="24"/>
        <v>860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1406.8427045016645</v>
      </c>
      <c r="AQ40" s="16">
        <f t="shared" si="24"/>
        <v>2914.4444444444443</v>
      </c>
      <c r="AR40" s="13">
        <f t="shared" si="24"/>
        <v>1487.807889938671</v>
      </c>
    </row>
    <row r="41" spans="1:44" ht="15" customHeight="1" thickBot="1" x14ac:dyDescent="0.3">
      <c r="A41" s="3" t="s">
        <v>14</v>
      </c>
      <c r="B41" s="2">
        <v>13312703.000000002</v>
      </c>
      <c r="C41" s="2">
        <v>84698095.999999985</v>
      </c>
      <c r="D41" s="2">
        <v>470780</v>
      </c>
      <c r="E41" s="2"/>
      <c r="F41" s="2"/>
      <c r="G41" s="2">
        <v>12275640.000000002</v>
      </c>
      <c r="H41" s="2"/>
      <c r="I41" s="2">
        <v>7706527</v>
      </c>
      <c r="J41" s="2">
        <v>0</v>
      </c>
      <c r="K41" s="2"/>
      <c r="L41" s="1">
        <f t="shared" si="22"/>
        <v>13783483.000000002</v>
      </c>
      <c r="M41" s="12">
        <f t="shared" si="22"/>
        <v>104680262.99999999</v>
      </c>
      <c r="N41" s="13">
        <f>L41+M41</f>
        <v>118463745.99999999</v>
      </c>
      <c r="P41" s="3" t="s">
        <v>14</v>
      </c>
      <c r="Q41" s="2">
        <v>4608</v>
      </c>
      <c r="R41" s="2">
        <v>16245</v>
      </c>
      <c r="S41" s="2">
        <v>640</v>
      </c>
      <c r="T41" s="2">
        <v>0</v>
      </c>
      <c r="U41" s="2">
        <v>0</v>
      </c>
      <c r="V41" s="2">
        <v>1558</v>
      </c>
      <c r="W41" s="2">
        <v>0</v>
      </c>
      <c r="X41" s="2">
        <v>2357</v>
      </c>
      <c r="Y41" s="2">
        <v>2070</v>
      </c>
      <c r="Z41" s="2">
        <v>0</v>
      </c>
      <c r="AA41" s="1">
        <f t="shared" si="23"/>
        <v>7318</v>
      </c>
      <c r="AB41" s="12">
        <f t="shared" si="23"/>
        <v>20160</v>
      </c>
      <c r="AC41" s="13">
        <f>AA41+AB41</f>
        <v>27478</v>
      </c>
      <c r="AE41" s="3" t="s">
        <v>14</v>
      </c>
      <c r="AF41" s="2">
        <f t="shared" si="24"/>
        <v>2889.0414496527783</v>
      </c>
      <c r="AG41" s="2">
        <f t="shared" si="24"/>
        <v>5213.794767620805</v>
      </c>
      <c r="AH41" s="2">
        <f t="shared" si="24"/>
        <v>735.59375</v>
      </c>
      <c r="AI41" s="2" t="str">
        <f t="shared" si="24"/>
        <v>N.A.</v>
      </c>
      <c r="AJ41" s="2" t="str">
        <f t="shared" si="24"/>
        <v>N.A.</v>
      </c>
      <c r="AK41" s="2">
        <f t="shared" si="24"/>
        <v>7879.1014120667533</v>
      </c>
      <c r="AL41" s="2" t="str">
        <f t="shared" si="24"/>
        <v>N.A.</v>
      </c>
      <c r="AM41" s="2">
        <f t="shared" si="24"/>
        <v>3269.6338565973697</v>
      </c>
      <c r="AN41" s="2">
        <f t="shared" si="24"/>
        <v>0</v>
      </c>
      <c r="AO41" s="2" t="str">
        <f t="shared" si="24"/>
        <v>N.A.</v>
      </c>
      <c r="AP41" s="15">
        <f t="shared" si="24"/>
        <v>1883.5040994807327</v>
      </c>
      <c r="AQ41" s="16">
        <f t="shared" si="24"/>
        <v>5192.4733630952378</v>
      </c>
      <c r="AR41" s="13">
        <f t="shared" si="24"/>
        <v>4311.2215590654332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56853.999999999993</v>
      </c>
      <c r="I42" s="2"/>
      <c r="J42" s="2">
        <v>0</v>
      </c>
      <c r="K42" s="2"/>
      <c r="L42" s="1">
        <f t="shared" si="22"/>
        <v>56853.999999999993</v>
      </c>
      <c r="M42" s="12">
        <f t="shared" si="22"/>
        <v>0</v>
      </c>
      <c r="N42" s="13">
        <f>L42+M42</f>
        <v>56853.999999999993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153</v>
      </c>
      <c r="X42" s="2">
        <v>0</v>
      </c>
      <c r="Y42" s="2">
        <v>952</v>
      </c>
      <c r="Z42" s="2">
        <v>0</v>
      </c>
      <c r="AA42" s="1">
        <f t="shared" si="23"/>
        <v>1105</v>
      </c>
      <c r="AB42" s="12">
        <f t="shared" si="23"/>
        <v>0</v>
      </c>
      <c r="AC42" s="13">
        <f>AA42+AB42</f>
        <v>1105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371.59477124183002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51.451583710407235</v>
      </c>
      <c r="AQ42" s="16" t="str">
        <f t="shared" si="24"/>
        <v>N.A.</v>
      </c>
      <c r="AR42" s="13">
        <f t="shared" si="24"/>
        <v>51.451583710407235</v>
      </c>
    </row>
    <row r="43" spans="1:44" ht="15" customHeight="1" thickBot="1" x14ac:dyDescent="0.3">
      <c r="A43" s="4" t="s">
        <v>16</v>
      </c>
      <c r="B43" s="2">
        <v>22004212.000000004</v>
      </c>
      <c r="C43" s="2">
        <v>85570136</v>
      </c>
      <c r="D43" s="2">
        <v>967886.00000000012</v>
      </c>
      <c r="E43" s="2">
        <v>72240</v>
      </c>
      <c r="F43" s="2">
        <v>1017745</v>
      </c>
      <c r="G43" s="2">
        <v>12275640.000000002</v>
      </c>
      <c r="H43" s="2">
        <v>11859431.999999998</v>
      </c>
      <c r="I43" s="2">
        <v>7706527</v>
      </c>
      <c r="J43" s="2">
        <v>0</v>
      </c>
      <c r="K43" s="2"/>
      <c r="L43" s="1">
        <f t="shared" ref="L43" si="25">B43+D43+F43+H43+J43</f>
        <v>35849275</v>
      </c>
      <c r="M43" s="12">
        <f t="shared" ref="M43" si="26">C43+E43+G43+I43+K43</f>
        <v>105624543</v>
      </c>
      <c r="N43" s="18">
        <f>L43+M43</f>
        <v>141473818</v>
      </c>
      <c r="P43" s="4" t="s">
        <v>16</v>
      </c>
      <c r="Q43" s="2">
        <v>10640</v>
      </c>
      <c r="R43" s="2">
        <v>16485</v>
      </c>
      <c r="S43" s="2">
        <v>1668</v>
      </c>
      <c r="T43" s="2">
        <v>84</v>
      </c>
      <c r="U43" s="2">
        <v>584</v>
      </c>
      <c r="V43" s="2">
        <v>1558</v>
      </c>
      <c r="W43" s="2">
        <v>12450</v>
      </c>
      <c r="X43" s="2">
        <v>2357</v>
      </c>
      <c r="Y43" s="2">
        <v>6924</v>
      </c>
      <c r="Z43" s="2">
        <v>0</v>
      </c>
      <c r="AA43" s="1">
        <f t="shared" ref="AA43" si="27">Q43+S43+U43+W43+Y43</f>
        <v>32266</v>
      </c>
      <c r="AB43" s="12">
        <f t="shared" ref="AB43" si="28">R43+T43+V43+X43+Z43</f>
        <v>20484</v>
      </c>
      <c r="AC43" s="18">
        <f>AA43+AB43</f>
        <v>52750</v>
      </c>
      <c r="AE43" s="4" t="s">
        <v>16</v>
      </c>
      <c r="AF43" s="2">
        <f t="shared" ref="AF43:AO43" si="29">IFERROR(B43/Q43, "N.A.")</f>
        <v>2068.0650375939854</v>
      </c>
      <c r="AG43" s="2">
        <f t="shared" si="29"/>
        <v>5190.7877464361545</v>
      </c>
      <c r="AH43" s="2">
        <f t="shared" si="29"/>
        <v>580.26738609112715</v>
      </c>
      <c r="AI43" s="2">
        <f t="shared" si="29"/>
        <v>860</v>
      </c>
      <c r="AJ43" s="2">
        <f t="shared" si="29"/>
        <v>1742.7140410958905</v>
      </c>
      <c r="AK43" s="2">
        <f t="shared" si="29"/>
        <v>7879.1014120667533</v>
      </c>
      <c r="AL43" s="2">
        <f t="shared" si="29"/>
        <v>952.56481927710831</v>
      </c>
      <c r="AM43" s="2">
        <f t="shared" si="29"/>
        <v>3269.6338565973697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1111.0542056654062</v>
      </c>
      <c r="AQ43" s="16">
        <f t="shared" ref="AQ43" si="31">IFERROR(M43/AB43, "N.A.")</f>
        <v>5156.4412712360863</v>
      </c>
      <c r="AR43" s="13">
        <f t="shared" ref="AR43" si="32">IFERROR(N43/AC43, "N.A.")</f>
        <v>2681.9681137440757</v>
      </c>
    </row>
    <row r="44" spans="1:44" ht="15" customHeight="1" thickBot="1" x14ac:dyDescent="0.3">
      <c r="A44" s="5" t="s">
        <v>0</v>
      </c>
      <c r="B44" s="28">
        <f>B43+C43</f>
        <v>107574348</v>
      </c>
      <c r="C44" s="30"/>
      <c r="D44" s="28">
        <f>D43+E43</f>
        <v>1040126.0000000001</v>
      </c>
      <c r="E44" s="30"/>
      <c r="F44" s="28">
        <f>F43+G43</f>
        <v>13293385.000000002</v>
      </c>
      <c r="G44" s="30"/>
      <c r="H44" s="28">
        <f>H43+I43</f>
        <v>19565959</v>
      </c>
      <c r="I44" s="30"/>
      <c r="J44" s="28">
        <f>J43+K43</f>
        <v>0</v>
      </c>
      <c r="K44" s="30"/>
      <c r="L44" s="28">
        <f>L43+M43</f>
        <v>141473818</v>
      </c>
      <c r="M44" s="29"/>
      <c r="N44" s="19">
        <f>B44+D44+F44+H44+J44</f>
        <v>141473818</v>
      </c>
      <c r="P44" s="5" t="s">
        <v>0</v>
      </c>
      <c r="Q44" s="28">
        <f>Q43+R43</f>
        <v>27125</v>
      </c>
      <c r="R44" s="30"/>
      <c r="S44" s="28">
        <f>S43+T43</f>
        <v>1752</v>
      </c>
      <c r="T44" s="30"/>
      <c r="U44" s="28">
        <f>U43+V43</f>
        <v>2142</v>
      </c>
      <c r="V44" s="30"/>
      <c r="W44" s="28">
        <f>W43+X43</f>
        <v>14807</v>
      </c>
      <c r="X44" s="30"/>
      <c r="Y44" s="28">
        <f>Y43+Z43</f>
        <v>6924</v>
      </c>
      <c r="Z44" s="30"/>
      <c r="AA44" s="28">
        <f>AA43+AB43</f>
        <v>52750</v>
      </c>
      <c r="AB44" s="29"/>
      <c r="AC44" s="19">
        <f>Q44+S44+U44+W44+Y44</f>
        <v>52750</v>
      </c>
      <c r="AE44" s="5" t="s">
        <v>0</v>
      </c>
      <c r="AF44" s="31">
        <f>IFERROR(B44/Q44,"N.A.")</f>
        <v>3965.8745806451611</v>
      </c>
      <c r="AG44" s="32"/>
      <c r="AH44" s="31">
        <f>IFERROR(D44/S44,"N.A.")</f>
        <v>593.67922374429236</v>
      </c>
      <c r="AI44" s="32"/>
      <c r="AJ44" s="31">
        <f>IFERROR(F44/U44,"N.A.")</f>
        <v>6206.0620915032687</v>
      </c>
      <c r="AK44" s="32"/>
      <c r="AL44" s="31">
        <f>IFERROR(H44/W44,"N.A.")</f>
        <v>1321.3992706152496</v>
      </c>
      <c r="AM44" s="32"/>
      <c r="AN44" s="31">
        <f>IFERROR(J44/Y44,"N.A.")</f>
        <v>0</v>
      </c>
      <c r="AO44" s="32"/>
      <c r="AP44" s="31">
        <f>IFERROR(L44/AA44,"N.A.")</f>
        <v>2681.9681137440757</v>
      </c>
      <c r="AQ44" s="32"/>
      <c r="AR44" s="17">
        <f>IFERROR(N44/AC44, "N.A.")</f>
        <v>2681.9681137440757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42115611.999999993</v>
      </c>
      <c r="C15" s="2"/>
      <c r="D15" s="2">
        <v>22558819</v>
      </c>
      <c r="E15" s="2"/>
      <c r="F15" s="2">
        <v>38390735</v>
      </c>
      <c r="G15" s="2"/>
      <c r="H15" s="2">
        <v>120930923.99999997</v>
      </c>
      <c r="I15" s="2"/>
      <c r="J15" s="2">
        <v>0</v>
      </c>
      <c r="K15" s="2"/>
      <c r="L15" s="1">
        <f t="shared" ref="L15:M18" si="0">B15+D15+F15+H15+J15</f>
        <v>223996089.99999997</v>
      </c>
      <c r="M15" s="12">
        <f t="shared" si="0"/>
        <v>0</v>
      </c>
      <c r="N15" s="13">
        <f>L15+M15</f>
        <v>223996089.99999997</v>
      </c>
      <c r="P15" s="3" t="s">
        <v>12</v>
      </c>
      <c r="Q15" s="2">
        <v>11572</v>
      </c>
      <c r="R15" s="2">
        <v>0</v>
      </c>
      <c r="S15" s="2">
        <v>4864</v>
      </c>
      <c r="T15" s="2">
        <v>0</v>
      </c>
      <c r="U15" s="2">
        <v>6013</v>
      </c>
      <c r="V15" s="2">
        <v>0</v>
      </c>
      <c r="W15" s="2">
        <v>27202</v>
      </c>
      <c r="X15" s="2">
        <v>0</v>
      </c>
      <c r="Y15" s="2">
        <v>3765</v>
      </c>
      <c r="Z15" s="2">
        <v>0</v>
      </c>
      <c r="AA15" s="1">
        <f t="shared" ref="AA15:AB18" si="1">Q15+S15+U15+W15+Y15</f>
        <v>53416</v>
      </c>
      <c r="AB15" s="12">
        <f t="shared" si="1"/>
        <v>0</v>
      </c>
      <c r="AC15" s="13">
        <f>AA15+AB15</f>
        <v>53416</v>
      </c>
      <c r="AE15" s="3" t="s">
        <v>12</v>
      </c>
      <c r="AF15" s="2">
        <f t="shared" ref="AF15:AR18" si="2">IFERROR(B15/Q15, "N.A.")</f>
        <v>3639.4410646387828</v>
      </c>
      <c r="AG15" s="2" t="str">
        <f t="shared" si="2"/>
        <v>N.A.</v>
      </c>
      <c r="AH15" s="2">
        <f t="shared" si="2"/>
        <v>4637.9150904605267</v>
      </c>
      <c r="AI15" s="2" t="str">
        <f t="shared" si="2"/>
        <v>N.A.</v>
      </c>
      <c r="AJ15" s="2">
        <f t="shared" si="2"/>
        <v>6384.6224846166642</v>
      </c>
      <c r="AK15" s="2" t="str">
        <f t="shared" si="2"/>
        <v>N.A.</v>
      </c>
      <c r="AL15" s="2">
        <f t="shared" si="2"/>
        <v>4445.6629659583841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4193.4268758424432</v>
      </c>
      <c r="AQ15" s="16" t="str">
        <f t="shared" si="2"/>
        <v>N.A.</v>
      </c>
      <c r="AR15" s="13">
        <f t="shared" si="2"/>
        <v>4193.4268758424432</v>
      </c>
    </row>
    <row r="16" spans="1:44" ht="15" customHeight="1" thickBot="1" x14ac:dyDescent="0.3">
      <c r="A16" s="3" t="s">
        <v>13</v>
      </c>
      <c r="B16" s="2">
        <v>22951234.000000004</v>
      </c>
      <c r="C16" s="2">
        <v>2228370</v>
      </c>
      <c r="D16" s="2">
        <v>207000</v>
      </c>
      <c r="E16" s="2"/>
      <c r="F16" s="2"/>
      <c r="G16" s="2"/>
      <c r="H16" s="2"/>
      <c r="I16" s="2"/>
      <c r="J16" s="2"/>
      <c r="K16" s="2"/>
      <c r="L16" s="1">
        <f t="shared" si="0"/>
        <v>23158234.000000004</v>
      </c>
      <c r="M16" s="12">
        <f t="shared" si="0"/>
        <v>2228370</v>
      </c>
      <c r="N16" s="13">
        <f>L16+M16</f>
        <v>25386604.000000004</v>
      </c>
      <c r="P16" s="3" t="s">
        <v>13</v>
      </c>
      <c r="Q16" s="2">
        <v>9146</v>
      </c>
      <c r="R16" s="2">
        <v>610</v>
      </c>
      <c r="S16" s="2">
        <v>69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9215</v>
      </c>
      <c r="AB16" s="12">
        <f t="shared" si="1"/>
        <v>610</v>
      </c>
      <c r="AC16" s="13">
        <f>AA16+AB16</f>
        <v>9825</v>
      </c>
      <c r="AE16" s="3" t="s">
        <v>13</v>
      </c>
      <c r="AF16" s="2">
        <f t="shared" si="2"/>
        <v>2509.4286026678333</v>
      </c>
      <c r="AG16" s="2">
        <f t="shared" si="2"/>
        <v>3653.0655737704919</v>
      </c>
      <c r="AH16" s="2">
        <f t="shared" si="2"/>
        <v>3000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2513.1018990775915</v>
      </c>
      <c r="AQ16" s="16">
        <f t="shared" si="2"/>
        <v>3653.0655737704919</v>
      </c>
      <c r="AR16" s="13">
        <f t="shared" si="2"/>
        <v>2583.8782697201023</v>
      </c>
    </row>
    <row r="17" spans="1:44" ht="15" customHeight="1" thickBot="1" x14ac:dyDescent="0.3">
      <c r="A17" s="3" t="s">
        <v>14</v>
      </c>
      <c r="B17" s="2">
        <v>122125690.0000001</v>
      </c>
      <c r="C17" s="2">
        <v>748458624.0000006</v>
      </c>
      <c r="D17" s="2">
        <v>65412807.999999985</v>
      </c>
      <c r="E17" s="2">
        <v>16432502.000000004</v>
      </c>
      <c r="F17" s="2"/>
      <c r="G17" s="2">
        <v>149422629.99999994</v>
      </c>
      <c r="H17" s="2"/>
      <c r="I17" s="2">
        <v>46653820.000000015</v>
      </c>
      <c r="J17" s="2">
        <v>0</v>
      </c>
      <c r="K17" s="2"/>
      <c r="L17" s="1">
        <f t="shared" si="0"/>
        <v>187538498.00000009</v>
      </c>
      <c r="M17" s="12">
        <f t="shared" si="0"/>
        <v>960967576.00000048</v>
      </c>
      <c r="N17" s="13">
        <f>L17+M17</f>
        <v>1148506074.0000005</v>
      </c>
      <c r="P17" s="3" t="s">
        <v>14</v>
      </c>
      <c r="Q17" s="2">
        <v>28915</v>
      </c>
      <c r="R17" s="2">
        <v>121600</v>
      </c>
      <c r="S17" s="2">
        <v>7581</v>
      </c>
      <c r="T17" s="2">
        <v>2023</v>
      </c>
      <c r="U17" s="2">
        <v>0</v>
      </c>
      <c r="V17" s="2">
        <v>8996</v>
      </c>
      <c r="W17" s="2">
        <v>0</v>
      </c>
      <c r="X17" s="2">
        <v>7186</v>
      </c>
      <c r="Y17" s="2">
        <v>5434</v>
      </c>
      <c r="Z17" s="2">
        <v>0</v>
      </c>
      <c r="AA17" s="1">
        <f t="shared" si="1"/>
        <v>41930</v>
      </c>
      <c r="AB17" s="12">
        <f t="shared" si="1"/>
        <v>139805</v>
      </c>
      <c r="AC17" s="13">
        <f>AA17+AB17</f>
        <v>181735</v>
      </c>
      <c r="AE17" s="3" t="s">
        <v>14</v>
      </c>
      <c r="AF17" s="2">
        <f t="shared" si="2"/>
        <v>4223.610236901266</v>
      </c>
      <c r="AG17" s="2">
        <f t="shared" si="2"/>
        <v>6155.0873684210574</v>
      </c>
      <c r="AH17" s="2">
        <f t="shared" si="2"/>
        <v>8628.5197203535135</v>
      </c>
      <c r="AI17" s="2">
        <f t="shared" si="2"/>
        <v>8122.838358872963</v>
      </c>
      <c r="AJ17" s="2" t="str">
        <f t="shared" si="2"/>
        <v>N.A.</v>
      </c>
      <c r="AK17" s="2">
        <f t="shared" si="2"/>
        <v>16609.896620720312</v>
      </c>
      <c r="AL17" s="2" t="str">
        <f t="shared" si="2"/>
        <v>N.A.</v>
      </c>
      <c r="AM17" s="2">
        <f t="shared" si="2"/>
        <v>6492.3211800723648</v>
      </c>
      <c r="AN17" s="2">
        <f t="shared" si="2"/>
        <v>0</v>
      </c>
      <c r="AO17" s="2" t="str">
        <f t="shared" si="2"/>
        <v>N.A.</v>
      </c>
      <c r="AP17" s="15">
        <f t="shared" si="2"/>
        <v>4472.6567612687832</v>
      </c>
      <c r="AQ17" s="16">
        <f t="shared" si="2"/>
        <v>6873.6280962769606</v>
      </c>
      <c r="AR17" s="13">
        <f t="shared" si="2"/>
        <v>6319.6746581561092</v>
      </c>
    </row>
    <row r="18" spans="1:44" ht="15" customHeight="1" thickBot="1" x14ac:dyDescent="0.3">
      <c r="A18" s="3" t="s">
        <v>15</v>
      </c>
      <c r="B18" s="2">
        <v>1548240</v>
      </c>
      <c r="C18" s="2">
        <v>99760</v>
      </c>
      <c r="D18" s="2"/>
      <c r="E18" s="2"/>
      <c r="F18" s="2"/>
      <c r="G18" s="2">
        <v>316480</v>
      </c>
      <c r="H18" s="2">
        <v>1228860</v>
      </c>
      <c r="I18" s="2"/>
      <c r="J18" s="2"/>
      <c r="K18" s="2"/>
      <c r="L18" s="1">
        <f t="shared" si="0"/>
        <v>2777100</v>
      </c>
      <c r="M18" s="12">
        <f t="shared" si="0"/>
        <v>416240</v>
      </c>
      <c r="N18" s="13">
        <f>L18+M18</f>
        <v>3193340</v>
      </c>
      <c r="P18" s="3" t="s">
        <v>15</v>
      </c>
      <c r="Q18" s="2">
        <v>433</v>
      </c>
      <c r="R18" s="2">
        <v>145</v>
      </c>
      <c r="S18" s="2">
        <v>0</v>
      </c>
      <c r="T18" s="2">
        <v>0</v>
      </c>
      <c r="U18" s="2">
        <v>0</v>
      </c>
      <c r="V18" s="2">
        <v>92</v>
      </c>
      <c r="W18" s="2">
        <v>456</v>
      </c>
      <c r="X18" s="2">
        <v>0</v>
      </c>
      <c r="Y18" s="2">
        <v>0</v>
      </c>
      <c r="Z18" s="2">
        <v>0</v>
      </c>
      <c r="AA18" s="1">
        <f t="shared" si="1"/>
        <v>889</v>
      </c>
      <c r="AB18" s="12">
        <f t="shared" si="1"/>
        <v>237</v>
      </c>
      <c r="AC18" s="18">
        <f>AA18+AB18</f>
        <v>1126</v>
      </c>
      <c r="AE18" s="3" t="s">
        <v>15</v>
      </c>
      <c r="AF18" s="2">
        <f t="shared" si="2"/>
        <v>3575.6120092378751</v>
      </c>
      <c r="AG18" s="2">
        <f t="shared" si="2"/>
        <v>688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3440</v>
      </c>
      <c r="AL18" s="2">
        <f t="shared" si="2"/>
        <v>2694.8684210526317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3123.8470191226097</v>
      </c>
      <c r="AQ18" s="16">
        <f t="shared" si="2"/>
        <v>1756.2869198312237</v>
      </c>
      <c r="AR18" s="13">
        <f t="shared" si="2"/>
        <v>2836.0035523978686</v>
      </c>
    </row>
    <row r="19" spans="1:44" ht="15" customHeight="1" thickBot="1" x14ac:dyDescent="0.3">
      <c r="A19" s="4" t="s">
        <v>16</v>
      </c>
      <c r="B19" s="2">
        <v>188740775.99999994</v>
      </c>
      <c r="C19" s="2">
        <v>750786753.99999952</v>
      </c>
      <c r="D19" s="2">
        <v>88178627.00000003</v>
      </c>
      <c r="E19" s="2">
        <v>16432502.000000004</v>
      </c>
      <c r="F19" s="2">
        <v>38390735</v>
      </c>
      <c r="G19" s="2">
        <v>149739110</v>
      </c>
      <c r="H19" s="2">
        <v>122159784</v>
      </c>
      <c r="I19" s="2">
        <v>46653820.000000015</v>
      </c>
      <c r="J19" s="2">
        <v>0</v>
      </c>
      <c r="K19" s="2"/>
      <c r="L19" s="1">
        <f t="shared" ref="L19" si="3">B19+D19+F19+H19+J19</f>
        <v>437469922</v>
      </c>
      <c r="M19" s="12">
        <f t="shared" ref="M19" si="4">C19+E19+G19+I19+K19</f>
        <v>963612185.99999952</v>
      </c>
      <c r="N19" s="18">
        <f>L19+M19</f>
        <v>1401082107.9999995</v>
      </c>
      <c r="P19" s="4" t="s">
        <v>16</v>
      </c>
      <c r="Q19" s="2">
        <v>50066</v>
      </c>
      <c r="R19" s="2">
        <v>122355</v>
      </c>
      <c r="S19" s="2">
        <v>12514</v>
      </c>
      <c r="T19" s="2">
        <v>2023</v>
      </c>
      <c r="U19" s="2">
        <v>6013</v>
      </c>
      <c r="V19" s="2">
        <v>9088</v>
      </c>
      <c r="W19" s="2">
        <v>27658</v>
      </c>
      <c r="X19" s="2">
        <v>7186</v>
      </c>
      <c r="Y19" s="2">
        <v>9199</v>
      </c>
      <c r="Z19" s="2">
        <v>0</v>
      </c>
      <c r="AA19" s="1">
        <f t="shared" ref="AA19" si="5">Q19+S19+U19+W19+Y19</f>
        <v>105450</v>
      </c>
      <c r="AB19" s="12">
        <f t="shared" ref="AB19" si="6">R19+T19+V19+X19+Z19</f>
        <v>140652</v>
      </c>
      <c r="AC19" s="13">
        <f>AA19+AB19</f>
        <v>246102</v>
      </c>
      <c r="AE19" s="4" t="s">
        <v>16</v>
      </c>
      <c r="AF19" s="2">
        <f t="shared" ref="AF19:AO19" si="7">IFERROR(B19/Q19, "N.A.")</f>
        <v>3769.8393320816508</v>
      </c>
      <c r="AG19" s="2">
        <f t="shared" si="7"/>
        <v>6136.1346410036331</v>
      </c>
      <c r="AH19" s="2">
        <f t="shared" si="7"/>
        <v>7046.3981940226968</v>
      </c>
      <c r="AI19" s="2">
        <f t="shared" si="7"/>
        <v>8122.838358872963</v>
      </c>
      <c r="AJ19" s="2">
        <f t="shared" si="7"/>
        <v>6384.6224846166642</v>
      </c>
      <c r="AK19" s="2">
        <f t="shared" si="7"/>
        <v>16476.57460387324</v>
      </c>
      <c r="AL19" s="2">
        <f t="shared" si="7"/>
        <v>4416.7974546243404</v>
      </c>
      <c r="AM19" s="2">
        <f t="shared" si="7"/>
        <v>6492.3211800723648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4148.6004931247035</v>
      </c>
      <c r="AQ19" s="16">
        <f t="shared" ref="AQ19" si="9">IFERROR(M19/AB19, "N.A.")</f>
        <v>6851.0379233853737</v>
      </c>
      <c r="AR19" s="13">
        <f t="shared" ref="AR19" si="10">IFERROR(N19/AC19, "N.A.")</f>
        <v>5693.0951719205841</v>
      </c>
    </row>
    <row r="20" spans="1:44" ht="15" customHeight="1" thickBot="1" x14ac:dyDescent="0.3">
      <c r="A20" s="5" t="s">
        <v>0</v>
      </c>
      <c r="B20" s="28">
        <f>B19+C19</f>
        <v>939527529.99999952</v>
      </c>
      <c r="C20" s="30"/>
      <c r="D20" s="28">
        <f>D19+E19</f>
        <v>104611129.00000003</v>
      </c>
      <c r="E20" s="30"/>
      <c r="F20" s="28">
        <f>F19+G19</f>
        <v>188129845</v>
      </c>
      <c r="G20" s="30"/>
      <c r="H20" s="28">
        <f>H19+I19</f>
        <v>168813604</v>
      </c>
      <c r="I20" s="30"/>
      <c r="J20" s="28">
        <f>J19+K19</f>
        <v>0</v>
      </c>
      <c r="K20" s="30"/>
      <c r="L20" s="28">
        <f>L19+M19</f>
        <v>1401082107.9999995</v>
      </c>
      <c r="M20" s="29"/>
      <c r="N20" s="19">
        <f>B20+D20+F20+H20+J20</f>
        <v>1401082107.9999995</v>
      </c>
      <c r="P20" s="5" t="s">
        <v>0</v>
      </c>
      <c r="Q20" s="28">
        <f>Q19+R19</f>
        <v>172421</v>
      </c>
      <c r="R20" s="30"/>
      <c r="S20" s="28">
        <f>S19+T19</f>
        <v>14537</v>
      </c>
      <c r="T20" s="30"/>
      <c r="U20" s="28">
        <f>U19+V19</f>
        <v>15101</v>
      </c>
      <c r="V20" s="30"/>
      <c r="W20" s="28">
        <f>W19+X19</f>
        <v>34844</v>
      </c>
      <c r="X20" s="30"/>
      <c r="Y20" s="28">
        <f>Y19+Z19</f>
        <v>9199</v>
      </c>
      <c r="Z20" s="30"/>
      <c r="AA20" s="28">
        <f>AA19+AB19</f>
        <v>246102</v>
      </c>
      <c r="AB20" s="30"/>
      <c r="AC20" s="20">
        <f>Q20+S20+U20+W20+Y20</f>
        <v>246102</v>
      </c>
      <c r="AE20" s="5" t="s">
        <v>0</v>
      </c>
      <c r="AF20" s="31">
        <f>IFERROR(B20/Q20,"N.A.")</f>
        <v>5449.0319044663902</v>
      </c>
      <c r="AG20" s="32"/>
      <c r="AH20" s="31">
        <f>IFERROR(D20/S20,"N.A.")</f>
        <v>7196.1979087844829</v>
      </c>
      <c r="AI20" s="32"/>
      <c r="AJ20" s="31">
        <f>IFERROR(F20/U20,"N.A.")</f>
        <v>12458.105092377988</v>
      </c>
      <c r="AK20" s="32"/>
      <c r="AL20" s="31">
        <f>IFERROR(H20/W20,"N.A.")</f>
        <v>4844.839972448628</v>
      </c>
      <c r="AM20" s="32"/>
      <c r="AN20" s="31">
        <f>IFERROR(J20/Y20,"N.A.")</f>
        <v>0</v>
      </c>
      <c r="AO20" s="32"/>
      <c r="AP20" s="31">
        <f>IFERROR(L20/AA20,"N.A.")</f>
        <v>5693.0951719205841</v>
      </c>
      <c r="AQ20" s="32"/>
      <c r="AR20" s="17">
        <f>IFERROR(N20/AC20, "N.A.")</f>
        <v>5693.0951719205841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38906487.999999978</v>
      </c>
      <c r="C27" s="2"/>
      <c r="D27" s="2">
        <v>21757385</v>
      </c>
      <c r="E27" s="2"/>
      <c r="F27" s="2">
        <v>34109744.999999993</v>
      </c>
      <c r="G27" s="2"/>
      <c r="H27" s="2">
        <v>84355710.00000003</v>
      </c>
      <c r="I27" s="2"/>
      <c r="J27" s="2">
        <v>0</v>
      </c>
      <c r="K27" s="2"/>
      <c r="L27" s="1">
        <f t="shared" ref="L27:M30" si="11">B27+D27+F27+H27+J27</f>
        <v>179129328</v>
      </c>
      <c r="M27" s="12">
        <f t="shared" si="11"/>
        <v>0</v>
      </c>
      <c r="N27" s="13">
        <f>L27+M27</f>
        <v>179129328</v>
      </c>
      <c r="P27" s="3" t="s">
        <v>12</v>
      </c>
      <c r="Q27" s="2">
        <v>10012</v>
      </c>
      <c r="R27" s="2">
        <v>0</v>
      </c>
      <c r="S27" s="2">
        <v>4480</v>
      </c>
      <c r="T27" s="2">
        <v>0</v>
      </c>
      <c r="U27" s="2">
        <v>4828</v>
      </c>
      <c r="V27" s="2">
        <v>0</v>
      </c>
      <c r="W27" s="2">
        <v>15110</v>
      </c>
      <c r="X27" s="2">
        <v>0</v>
      </c>
      <c r="Y27" s="2">
        <v>969</v>
      </c>
      <c r="Z27" s="2">
        <v>0</v>
      </c>
      <c r="AA27" s="1">
        <f t="shared" ref="AA27:AB30" si="12">Q27+S27+U27+W27+Y27</f>
        <v>35399</v>
      </c>
      <c r="AB27" s="12">
        <f t="shared" si="12"/>
        <v>0</v>
      </c>
      <c r="AC27" s="13">
        <f>AA27+AB27</f>
        <v>35399</v>
      </c>
      <c r="AE27" s="3" t="s">
        <v>12</v>
      </c>
      <c r="AF27" s="2">
        <f t="shared" ref="AF27:AR30" si="13">IFERROR(B27/Q27, "N.A.")</f>
        <v>3885.9856172592868</v>
      </c>
      <c r="AG27" s="2" t="str">
        <f t="shared" si="13"/>
        <v>N.A.</v>
      </c>
      <c r="AH27" s="2">
        <f t="shared" si="13"/>
        <v>4856.5591517857147</v>
      </c>
      <c r="AI27" s="2" t="str">
        <f t="shared" si="13"/>
        <v>N.A.</v>
      </c>
      <c r="AJ27" s="2">
        <f t="shared" si="13"/>
        <v>7064.9844656172309</v>
      </c>
      <c r="AK27" s="2" t="str">
        <f t="shared" si="13"/>
        <v>N.A.</v>
      </c>
      <c r="AL27" s="2">
        <f t="shared" si="13"/>
        <v>5582.7736598279307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5060.2934546173619</v>
      </c>
      <c r="AQ27" s="16" t="str">
        <f t="shared" si="13"/>
        <v>N.A.</v>
      </c>
      <c r="AR27" s="13">
        <f t="shared" si="13"/>
        <v>5060.2934546173619</v>
      </c>
    </row>
    <row r="28" spans="1:44" ht="15" customHeight="1" thickBot="1" x14ac:dyDescent="0.3">
      <c r="A28" s="3" t="s">
        <v>13</v>
      </c>
      <c r="B28" s="2">
        <v>1974975</v>
      </c>
      <c r="C28" s="2">
        <v>1083960</v>
      </c>
      <c r="D28" s="2">
        <v>207000</v>
      </c>
      <c r="E28" s="2"/>
      <c r="F28" s="2"/>
      <c r="G28" s="2"/>
      <c r="H28" s="2"/>
      <c r="I28" s="2"/>
      <c r="J28" s="2"/>
      <c r="K28" s="2"/>
      <c r="L28" s="1">
        <f t="shared" si="11"/>
        <v>2181975</v>
      </c>
      <c r="M28" s="12">
        <f t="shared" si="11"/>
        <v>1083960</v>
      </c>
      <c r="N28" s="13">
        <f>L28+M28</f>
        <v>3265935</v>
      </c>
      <c r="P28" s="3" t="s">
        <v>13</v>
      </c>
      <c r="Q28" s="2">
        <v>653</v>
      </c>
      <c r="R28" s="2">
        <v>201</v>
      </c>
      <c r="S28" s="2">
        <v>69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722</v>
      </c>
      <c r="AB28" s="12">
        <f t="shared" si="12"/>
        <v>201</v>
      </c>
      <c r="AC28" s="13">
        <f>AA28+AB28</f>
        <v>923</v>
      </c>
      <c r="AE28" s="3" t="s">
        <v>13</v>
      </c>
      <c r="AF28" s="2">
        <f t="shared" si="13"/>
        <v>3024.4640122511487</v>
      </c>
      <c r="AG28" s="2">
        <f t="shared" si="13"/>
        <v>5392.8358208955224</v>
      </c>
      <c r="AH28" s="2">
        <f t="shared" si="13"/>
        <v>3000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3022.1260387811635</v>
      </c>
      <c r="AQ28" s="16">
        <f t="shared" si="13"/>
        <v>5392.8358208955224</v>
      </c>
      <c r="AR28" s="13">
        <f t="shared" si="13"/>
        <v>3538.3911159263271</v>
      </c>
    </row>
    <row r="29" spans="1:44" ht="15" customHeight="1" thickBot="1" x14ac:dyDescent="0.3">
      <c r="A29" s="3" t="s">
        <v>14</v>
      </c>
      <c r="B29" s="2">
        <v>84175614.999999985</v>
      </c>
      <c r="C29" s="2">
        <v>523973862.99999988</v>
      </c>
      <c r="D29" s="2">
        <v>46649598.000000007</v>
      </c>
      <c r="E29" s="2">
        <v>13490702</v>
      </c>
      <c r="F29" s="2"/>
      <c r="G29" s="2">
        <v>124938180.00000003</v>
      </c>
      <c r="H29" s="2"/>
      <c r="I29" s="2">
        <v>32164390</v>
      </c>
      <c r="J29" s="2">
        <v>0</v>
      </c>
      <c r="K29" s="2"/>
      <c r="L29" s="1">
        <f t="shared" si="11"/>
        <v>130825213</v>
      </c>
      <c r="M29" s="12">
        <f t="shared" si="11"/>
        <v>694567134.99999988</v>
      </c>
      <c r="N29" s="13">
        <f>L29+M29</f>
        <v>825392347.99999988</v>
      </c>
      <c r="P29" s="3" t="s">
        <v>14</v>
      </c>
      <c r="Q29" s="2">
        <v>18562</v>
      </c>
      <c r="R29" s="2">
        <v>80134</v>
      </c>
      <c r="S29" s="2">
        <v>5610</v>
      </c>
      <c r="T29" s="2">
        <v>1339</v>
      </c>
      <c r="U29" s="2">
        <v>0</v>
      </c>
      <c r="V29" s="2">
        <v>7258</v>
      </c>
      <c r="W29" s="2">
        <v>0</v>
      </c>
      <c r="X29" s="2">
        <v>4076</v>
      </c>
      <c r="Y29" s="2">
        <v>1552</v>
      </c>
      <c r="Z29" s="2">
        <v>0</v>
      </c>
      <c r="AA29" s="1">
        <f t="shared" si="12"/>
        <v>25724</v>
      </c>
      <c r="AB29" s="12">
        <f t="shared" si="12"/>
        <v>92807</v>
      </c>
      <c r="AC29" s="13">
        <f>AA29+AB29</f>
        <v>118531</v>
      </c>
      <c r="AE29" s="3" t="s">
        <v>14</v>
      </c>
      <c r="AF29" s="2">
        <f t="shared" si="13"/>
        <v>4534.8354164421926</v>
      </c>
      <c r="AG29" s="2">
        <f t="shared" si="13"/>
        <v>6538.7209299423448</v>
      </c>
      <c r="AH29" s="2">
        <f t="shared" si="13"/>
        <v>8315.4363636363651</v>
      </c>
      <c r="AI29" s="2">
        <f t="shared" si="13"/>
        <v>10075.206870799104</v>
      </c>
      <c r="AJ29" s="2" t="str">
        <f t="shared" si="13"/>
        <v>N.A.</v>
      </c>
      <c r="AK29" s="2">
        <f t="shared" si="13"/>
        <v>17213.857812069444</v>
      </c>
      <c r="AL29" s="2" t="str">
        <f t="shared" si="13"/>
        <v>N.A.</v>
      </c>
      <c r="AM29" s="2">
        <f t="shared" si="13"/>
        <v>7891.1653581943083</v>
      </c>
      <c r="AN29" s="2">
        <f t="shared" si="13"/>
        <v>0</v>
      </c>
      <c r="AO29" s="2" t="str">
        <f t="shared" si="13"/>
        <v>N.A.</v>
      </c>
      <c r="AP29" s="15">
        <f t="shared" si="13"/>
        <v>5085.7258979940907</v>
      </c>
      <c r="AQ29" s="16">
        <f t="shared" si="13"/>
        <v>7483.9951189026679</v>
      </c>
      <c r="AR29" s="13">
        <f t="shared" si="13"/>
        <v>6963.5145911196214</v>
      </c>
    </row>
    <row r="30" spans="1:44" ht="15" customHeight="1" thickBot="1" x14ac:dyDescent="0.3">
      <c r="A30" s="3" t="s">
        <v>15</v>
      </c>
      <c r="B30" s="2">
        <v>1352590</v>
      </c>
      <c r="C30" s="2">
        <v>99760</v>
      </c>
      <c r="D30" s="2"/>
      <c r="E30" s="2"/>
      <c r="F30" s="2"/>
      <c r="G30" s="2">
        <v>316480</v>
      </c>
      <c r="H30" s="2">
        <v>1228860</v>
      </c>
      <c r="I30" s="2"/>
      <c r="J30" s="2"/>
      <c r="K30" s="2"/>
      <c r="L30" s="1">
        <f t="shared" si="11"/>
        <v>2581450</v>
      </c>
      <c r="M30" s="12">
        <f t="shared" si="11"/>
        <v>416240</v>
      </c>
      <c r="N30" s="13">
        <f>L30+M30</f>
        <v>2997690</v>
      </c>
      <c r="P30" s="3" t="s">
        <v>15</v>
      </c>
      <c r="Q30" s="2">
        <v>342</v>
      </c>
      <c r="R30" s="2">
        <v>145</v>
      </c>
      <c r="S30" s="2">
        <v>0</v>
      </c>
      <c r="T30" s="2">
        <v>0</v>
      </c>
      <c r="U30" s="2">
        <v>0</v>
      </c>
      <c r="V30" s="2">
        <v>92</v>
      </c>
      <c r="W30" s="2">
        <v>456</v>
      </c>
      <c r="X30" s="2">
        <v>0</v>
      </c>
      <c r="Y30" s="2">
        <v>0</v>
      </c>
      <c r="Z30" s="2">
        <v>0</v>
      </c>
      <c r="AA30" s="1">
        <f t="shared" si="12"/>
        <v>798</v>
      </c>
      <c r="AB30" s="12">
        <f t="shared" si="12"/>
        <v>237</v>
      </c>
      <c r="AC30" s="18">
        <f>AA30+AB30</f>
        <v>1035</v>
      </c>
      <c r="AE30" s="3" t="s">
        <v>15</v>
      </c>
      <c r="AF30" s="2">
        <f t="shared" si="13"/>
        <v>3954.9415204678362</v>
      </c>
      <c r="AG30" s="2">
        <f t="shared" si="13"/>
        <v>688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3440</v>
      </c>
      <c r="AL30" s="2">
        <f t="shared" si="13"/>
        <v>2694.8684210526317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3234.8997493734337</v>
      </c>
      <c r="AQ30" s="16">
        <f t="shared" si="13"/>
        <v>1756.2869198312237</v>
      </c>
      <c r="AR30" s="13">
        <f t="shared" si="13"/>
        <v>2896.31884057971</v>
      </c>
    </row>
    <row r="31" spans="1:44" ht="15" customHeight="1" thickBot="1" x14ac:dyDescent="0.3">
      <c r="A31" s="4" t="s">
        <v>16</v>
      </c>
      <c r="B31" s="2">
        <v>126409668.00000007</v>
      </c>
      <c r="C31" s="2">
        <v>525157583.00000036</v>
      </c>
      <c r="D31" s="2">
        <v>68613983</v>
      </c>
      <c r="E31" s="2">
        <v>13490702</v>
      </c>
      <c r="F31" s="2">
        <v>34109744.999999993</v>
      </c>
      <c r="G31" s="2">
        <v>125254659.99999996</v>
      </c>
      <c r="H31" s="2">
        <v>85584570.000000045</v>
      </c>
      <c r="I31" s="2">
        <v>32164390</v>
      </c>
      <c r="J31" s="2">
        <v>0</v>
      </c>
      <c r="K31" s="2"/>
      <c r="L31" s="1">
        <f t="shared" ref="L31" si="14">B31+D31+F31+H31+J31</f>
        <v>314717966.00000012</v>
      </c>
      <c r="M31" s="12">
        <f t="shared" ref="M31" si="15">C31+E31+G31+I31+K31</f>
        <v>696067335.00000036</v>
      </c>
      <c r="N31" s="18">
        <f>L31+M31</f>
        <v>1010785301.0000005</v>
      </c>
      <c r="P31" s="4" t="s">
        <v>16</v>
      </c>
      <c r="Q31" s="2">
        <v>29569</v>
      </c>
      <c r="R31" s="2">
        <v>80480</v>
      </c>
      <c r="S31" s="2">
        <v>10159</v>
      </c>
      <c r="T31" s="2">
        <v>1339</v>
      </c>
      <c r="U31" s="2">
        <v>4828</v>
      </c>
      <c r="V31" s="2">
        <v>7350</v>
      </c>
      <c r="W31" s="2">
        <v>15566</v>
      </c>
      <c r="X31" s="2">
        <v>4076</v>
      </c>
      <c r="Y31" s="2">
        <v>2521</v>
      </c>
      <c r="Z31" s="2">
        <v>0</v>
      </c>
      <c r="AA31" s="1">
        <f t="shared" ref="AA31" si="16">Q31+S31+U31+W31+Y31</f>
        <v>62643</v>
      </c>
      <c r="AB31" s="12">
        <f t="shared" ref="AB31" si="17">R31+T31+V31+X31+Z31</f>
        <v>93245</v>
      </c>
      <c r="AC31" s="13">
        <f>AA31+AB31</f>
        <v>155888</v>
      </c>
      <c r="AE31" s="4" t="s">
        <v>16</v>
      </c>
      <c r="AF31" s="2">
        <f t="shared" ref="AF31:AO31" si="18">IFERROR(B31/Q31, "N.A.")</f>
        <v>4275.0741655111797</v>
      </c>
      <c r="AG31" s="2">
        <f t="shared" si="18"/>
        <v>6525.3178802186922</v>
      </c>
      <c r="AH31" s="2">
        <f t="shared" si="18"/>
        <v>6754.0095481838762</v>
      </c>
      <c r="AI31" s="2">
        <f t="shared" si="18"/>
        <v>10075.206870799104</v>
      </c>
      <c r="AJ31" s="2">
        <f t="shared" si="18"/>
        <v>7064.9844656172309</v>
      </c>
      <c r="AK31" s="2">
        <f t="shared" si="18"/>
        <v>17041.450340136049</v>
      </c>
      <c r="AL31" s="2">
        <f t="shared" si="18"/>
        <v>5498.1735834511146</v>
      </c>
      <c r="AM31" s="2">
        <f t="shared" si="18"/>
        <v>7891.1653581943083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5023.9925610203873</v>
      </c>
      <c r="AQ31" s="16">
        <f t="shared" ref="AQ31" si="20">IFERROR(M31/AB31, "N.A.")</f>
        <v>7464.9293259692249</v>
      </c>
      <c r="AR31" s="13">
        <f t="shared" ref="AR31" si="21">IFERROR(N31/AC31, "N.A.")</f>
        <v>6484.0481691984023</v>
      </c>
    </row>
    <row r="32" spans="1:44" ht="15" customHeight="1" thickBot="1" x14ac:dyDescent="0.3">
      <c r="A32" s="5" t="s">
        <v>0</v>
      </c>
      <c r="B32" s="28">
        <f>B31+C31</f>
        <v>651567251.00000048</v>
      </c>
      <c r="C32" s="30"/>
      <c r="D32" s="28">
        <f>D31+E31</f>
        <v>82104685</v>
      </c>
      <c r="E32" s="30"/>
      <c r="F32" s="28">
        <f>F31+G31</f>
        <v>159364404.99999994</v>
      </c>
      <c r="G32" s="30"/>
      <c r="H32" s="28">
        <f>H31+I31</f>
        <v>117748960.00000004</v>
      </c>
      <c r="I32" s="30"/>
      <c r="J32" s="28">
        <f>J31+K31</f>
        <v>0</v>
      </c>
      <c r="K32" s="30"/>
      <c r="L32" s="28">
        <f>L31+M31</f>
        <v>1010785301.0000005</v>
      </c>
      <c r="M32" s="29"/>
      <c r="N32" s="19">
        <f>B32+D32+F32+H32+J32</f>
        <v>1010785301.0000005</v>
      </c>
      <c r="P32" s="5" t="s">
        <v>0</v>
      </c>
      <c r="Q32" s="28">
        <f>Q31+R31</f>
        <v>110049</v>
      </c>
      <c r="R32" s="30"/>
      <c r="S32" s="28">
        <f>S31+T31</f>
        <v>11498</v>
      </c>
      <c r="T32" s="30"/>
      <c r="U32" s="28">
        <f>U31+V31</f>
        <v>12178</v>
      </c>
      <c r="V32" s="30"/>
      <c r="W32" s="28">
        <f>W31+X31</f>
        <v>19642</v>
      </c>
      <c r="X32" s="30"/>
      <c r="Y32" s="28">
        <f>Y31+Z31</f>
        <v>2521</v>
      </c>
      <c r="Z32" s="30"/>
      <c r="AA32" s="28">
        <f>AA31+AB31</f>
        <v>155888</v>
      </c>
      <c r="AB32" s="30"/>
      <c r="AC32" s="20">
        <f>Q32+S32+U32+W32+Y32</f>
        <v>155888</v>
      </c>
      <c r="AE32" s="5" t="s">
        <v>0</v>
      </c>
      <c r="AF32" s="31">
        <f>IFERROR(B32/Q32,"N.A.")</f>
        <v>5920.7012421739446</v>
      </c>
      <c r="AG32" s="32"/>
      <c r="AH32" s="31">
        <f>IFERROR(D32/S32,"N.A.")</f>
        <v>7140.7797008175339</v>
      </c>
      <c r="AI32" s="32"/>
      <c r="AJ32" s="31">
        <f>IFERROR(F32/U32,"N.A.")</f>
        <v>13086.254311052713</v>
      </c>
      <c r="AK32" s="32"/>
      <c r="AL32" s="31">
        <f>IFERROR(H32/W32,"N.A.")</f>
        <v>5994.7540983606577</v>
      </c>
      <c r="AM32" s="32"/>
      <c r="AN32" s="31">
        <f>IFERROR(J32/Y32,"N.A.")</f>
        <v>0</v>
      </c>
      <c r="AO32" s="32"/>
      <c r="AP32" s="31">
        <f>IFERROR(L32/AA32,"N.A.")</f>
        <v>6484.0481691984023</v>
      </c>
      <c r="AQ32" s="32"/>
      <c r="AR32" s="17">
        <f>IFERROR(N32/AC32, "N.A.")</f>
        <v>6484.0481691984023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3209123.9999999991</v>
      </c>
      <c r="C39" s="2"/>
      <c r="D39" s="2">
        <v>801434</v>
      </c>
      <c r="E39" s="2"/>
      <c r="F39" s="2">
        <v>4280989.9999999991</v>
      </c>
      <c r="G39" s="2"/>
      <c r="H39" s="2">
        <v>36575214.000000015</v>
      </c>
      <c r="I39" s="2"/>
      <c r="J39" s="2">
        <v>0</v>
      </c>
      <c r="K39" s="2"/>
      <c r="L39" s="1">
        <f t="shared" ref="L39:M42" si="22">B39+D39+F39+H39+J39</f>
        <v>44866762.000000015</v>
      </c>
      <c r="M39" s="12">
        <f t="shared" si="22"/>
        <v>0</v>
      </c>
      <c r="N39" s="13">
        <f>L39+M39</f>
        <v>44866762.000000015</v>
      </c>
      <c r="P39" s="3" t="s">
        <v>12</v>
      </c>
      <c r="Q39" s="2">
        <v>1560</v>
      </c>
      <c r="R39" s="2">
        <v>0</v>
      </c>
      <c r="S39" s="2">
        <v>384</v>
      </c>
      <c r="T39" s="2">
        <v>0</v>
      </c>
      <c r="U39" s="2">
        <v>1185</v>
      </c>
      <c r="V39" s="2">
        <v>0</v>
      </c>
      <c r="W39" s="2">
        <v>12092</v>
      </c>
      <c r="X39" s="2">
        <v>0</v>
      </c>
      <c r="Y39" s="2">
        <v>2796</v>
      </c>
      <c r="Z39" s="2">
        <v>0</v>
      </c>
      <c r="AA39" s="1">
        <f t="shared" ref="AA39:AB42" si="23">Q39+S39+U39+W39+Y39</f>
        <v>18017</v>
      </c>
      <c r="AB39" s="12">
        <f t="shared" si="23"/>
        <v>0</v>
      </c>
      <c r="AC39" s="13">
        <f>AA39+AB39</f>
        <v>18017</v>
      </c>
      <c r="AE39" s="3" t="s">
        <v>12</v>
      </c>
      <c r="AF39" s="2">
        <f t="shared" ref="AF39:AR42" si="24">IFERROR(B39/Q39, "N.A.")</f>
        <v>2057.1307692307687</v>
      </c>
      <c r="AG39" s="2" t="str">
        <f t="shared" si="24"/>
        <v>N.A.</v>
      </c>
      <c r="AH39" s="2">
        <f t="shared" si="24"/>
        <v>2087.0677083333335</v>
      </c>
      <c r="AI39" s="2" t="str">
        <f t="shared" si="24"/>
        <v>N.A.</v>
      </c>
      <c r="AJ39" s="2">
        <f t="shared" si="24"/>
        <v>3612.649789029535</v>
      </c>
      <c r="AK39" s="2" t="str">
        <f t="shared" si="24"/>
        <v>N.A.</v>
      </c>
      <c r="AL39" s="2">
        <f t="shared" si="24"/>
        <v>3024.7447899437657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2490.2459898984303</v>
      </c>
      <c r="AQ39" s="16" t="str">
        <f t="shared" si="24"/>
        <v>N.A.</v>
      </c>
      <c r="AR39" s="13">
        <f t="shared" si="24"/>
        <v>2490.2459898984303</v>
      </c>
    </row>
    <row r="40" spans="1:44" ht="15" customHeight="1" thickBot="1" x14ac:dyDescent="0.3">
      <c r="A40" s="3" t="s">
        <v>13</v>
      </c>
      <c r="B40" s="2">
        <v>20976259.000000004</v>
      </c>
      <c r="C40" s="2">
        <v>1144410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20976259.000000004</v>
      </c>
      <c r="M40" s="12">
        <f t="shared" si="22"/>
        <v>1144410</v>
      </c>
      <c r="N40" s="13">
        <f>L40+M40</f>
        <v>22120669.000000004</v>
      </c>
      <c r="P40" s="3" t="s">
        <v>13</v>
      </c>
      <c r="Q40" s="2">
        <v>8493</v>
      </c>
      <c r="R40" s="2">
        <v>409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8493</v>
      </c>
      <c r="AB40" s="12">
        <f t="shared" si="23"/>
        <v>409</v>
      </c>
      <c r="AC40" s="13">
        <f>AA40+AB40</f>
        <v>8902</v>
      </c>
      <c r="AE40" s="3" t="s">
        <v>13</v>
      </c>
      <c r="AF40" s="2">
        <f t="shared" si="24"/>
        <v>2469.8291534204645</v>
      </c>
      <c r="AG40" s="2">
        <f t="shared" si="24"/>
        <v>2798.0684596577016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2469.8291534204645</v>
      </c>
      <c r="AQ40" s="16">
        <f t="shared" si="24"/>
        <v>2798.0684596577016</v>
      </c>
      <c r="AR40" s="13">
        <f t="shared" si="24"/>
        <v>2484.9100202201757</v>
      </c>
    </row>
    <row r="41" spans="1:44" ht="15" customHeight="1" thickBot="1" x14ac:dyDescent="0.3">
      <c r="A41" s="3" t="s">
        <v>14</v>
      </c>
      <c r="B41" s="2">
        <v>37950075.000000015</v>
      </c>
      <c r="C41" s="2">
        <v>224484760.99999991</v>
      </c>
      <c r="D41" s="2">
        <v>18763210.000000004</v>
      </c>
      <c r="E41" s="2">
        <v>2941800</v>
      </c>
      <c r="F41" s="2"/>
      <c r="G41" s="2">
        <v>24484449.999999996</v>
      </c>
      <c r="H41" s="2"/>
      <c r="I41" s="2">
        <v>14489430.000000002</v>
      </c>
      <c r="J41" s="2">
        <v>0</v>
      </c>
      <c r="K41" s="2"/>
      <c r="L41" s="1">
        <f t="shared" si="22"/>
        <v>56713285.000000015</v>
      </c>
      <c r="M41" s="12">
        <f t="shared" si="22"/>
        <v>266400440.99999991</v>
      </c>
      <c r="N41" s="13">
        <f>L41+M41</f>
        <v>323113725.99999994</v>
      </c>
      <c r="P41" s="3" t="s">
        <v>14</v>
      </c>
      <c r="Q41" s="2">
        <v>10353</v>
      </c>
      <c r="R41" s="2">
        <v>41466</v>
      </c>
      <c r="S41" s="2">
        <v>1971</v>
      </c>
      <c r="T41" s="2">
        <v>684</v>
      </c>
      <c r="U41" s="2">
        <v>0</v>
      </c>
      <c r="V41" s="2">
        <v>1738</v>
      </c>
      <c r="W41" s="2">
        <v>0</v>
      </c>
      <c r="X41" s="2">
        <v>3110</v>
      </c>
      <c r="Y41" s="2">
        <v>3882</v>
      </c>
      <c r="Z41" s="2">
        <v>0</v>
      </c>
      <c r="AA41" s="1">
        <f t="shared" si="23"/>
        <v>16206</v>
      </c>
      <c r="AB41" s="12">
        <f t="shared" si="23"/>
        <v>46998</v>
      </c>
      <c r="AC41" s="13">
        <f>AA41+AB41</f>
        <v>63204</v>
      </c>
      <c r="AE41" s="3" t="s">
        <v>14</v>
      </c>
      <c r="AF41" s="2">
        <f t="shared" si="24"/>
        <v>3665.6114169805869</v>
      </c>
      <c r="AG41" s="2">
        <f t="shared" si="24"/>
        <v>5413.706675348476</v>
      </c>
      <c r="AH41" s="2">
        <f t="shared" si="24"/>
        <v>9519.639776763066</v>
      </c>
      <c r="AI41" s="2">
        <f t="shared" si="24"/>
        <v>4300.8771929824561</v>
      </c>
      <c r="AJ41" s="2" t="str">
        <f t="shared" si="24"/>
        <v>N.A.</v>
      </c>
      <c r="AK41" s="2">
        <f t="shared" si="24"/>
        <v>14087.715765247409</v>
      </c>
      <c r="AL41" s="2" t="str">
        <f t="shared" si="24"/>
        <v>N.A.</v>
      </c>
      <c r="AM41" s="2">
        <f t="shared" si="24"/>
        <v>4658.9807073954989</v>
      </c>
      <c r="AN41" s="2">
        <f t="shared" si="24"/>
        <v>0</v>
      </c>
      <c r="AO41" s="2" t="str">
        <f t="shared" si="24"/>
        <v>N.A.</v>
      </c>
      <c r="AP41" s="15">
        <f t="shared" si="24"/>
        <v>3499.5239417499702</v>
      </c>
      <c r="AQ41" s="16">
        <f t="shared" si="24"/>
        <v>5668.335695135961</v>
      </c>
      <c r="AR41" s="13">
        <f t="shared" si="24"/>
        <v>5112.235396493892</v>
      </c>
    </row>
    <row r="42" spans="1:44" ht="15" customHeight="1" thickBot="1" x14ac:dyDescent="0.3">
      <c r="A42" s="3" t="s">
        <v>15</v>
      </c>
      <c r="B42" s="2">
        <v>195650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195650</v>
      </c>
      <c r="M42" s="12">
        <f t="shared" si="22"/>
        <v>0</v>
      </c>
      <c r="N42" s="13">
        <f>L42+M42</f>
        <v>195650</v>
      </c>
      <c r="P42" s="3" t="s">
        <v>15</v>
      </c>
      <c r="Q42" s="2">
        <v>91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91</v>
      </c>
      <c r="AB42" s="12">
        <f t="shared" si="23"/>
        <v>0</v>
      </c>
      <c r="AC42" s="13">
        <f>AA42+AB42</f>
        <v>91</v>
      </c>
      <c r="AE42" s="3" t="s">
        <v>15</v>
      </c>
      <c r="AF42" s="2">
        <f t="shared" si="24"/>
        <v>2150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2150</v>
      </c>
      <c r="AQ42" s="16" t="str">
        <f t="shared" si="24"/>
        <v>N.A.</v>
      </c>
      <c r="AR42" s="13">
        <f t="shared" si="24"/>
        <v>2150</v>
      </c>
    </row>
    <row r="43" spans="1:44" ht="15" customHeight="1" thickBot="1" x14ac:dyDescent="0.3">
      <c r="A43" s="4" t="s">
        <v>16</v>
      </c>
      <c r="B43" s="2">
        <v>62331108.000000022</v>
      </c>
      <c r="C43" s="2">
        <v>225629170.99999988</v>
      </c>
      <c r="D43" s="2">
        <v>19564644.000000004</v>
      </c>
      <c r="E43" s="2">
        <v>2941800</v>
      </c>
      <c r="F43" s="2">
        <v>4280989.9999999991</v>
      </c>
      <c r="G43" s="2">
        <v>24484449.999999996</v>
      </c>
      <c r="H43" s="2">
        <v>36575214.000000015</v>
      </c>
      <c r="I43" s="2">
        <v>14489430.000000002</v>
      </c>
      <c r="J43" s="2">
        <v>0</v>
      </c>
      <c r="K43" s="2"/>
      <c r="L43" s="1">
        <f t="shared" ref="L43" si="25">B43+D43+F43+H43+J43</f>
        <v>122751956.00000004</v>
      </c>
      <c r="M43" s="12">
        <f t="shared" ref="M43" si="26">C43+E43+G43+I43+K43</f>
        <v>267544850.99999988</v>
      </c>
      <c r="N43" s="18">
        <f>L43+M43</f>
        <v>390296806.99999994</v>
      </c>
      <c r="P43" s="4" t="s">
        <v>16</v>
      </c>
      <c r="Q43" s="2">
        <v>20497</v>
      </c>
      <c r="R43" s="2">
        <v>41875</v>
      </c>
      <c r="S43" s="2">
        <v>2355</v>
      </c>
      <c r="T43" s="2">
        <v>684</v>
      </c>
      <c r="U43" s="2">
        <v>1185</v>
      </c>
      <c r="V43" s="2">
        <v>1738</v>
      </c>
      <c r="W43" s="2">
        <v>12092</v>
      </c>
      <c r="X43" s="2">
        <v>3110</v>
      </c>
      <c r="Y43" s="2">
        <v>6678</v>
      </c>
      <c r="Z43" s="2">
        <v>0</v>
      </c>
      <c r="AA43" s="1">
        <f t="shared" ref="AA43" si="27">Q43+S43+U43+W43+Y43</f>
        <v>42807</v>
      </c>
      <c r="AB43" s="12">
        <f t="shared" ref="AB43" si="28">R43+T43+V43+X43+Z43</f>
        <v>47407</v>
      </c>
      <c r="AC43" s="18">
        <f>AA43+AB43</f>
        <v>90214</v>
      </c>
      <c r="AE43" s="4" t="s">
        <v>16</v>
      </c>
      <c r="AF43" s="2">
        <f t="shared" ref="AF43:AO43" si="29">IFERROR(B43/Q43, "N.A.")</f>
        <v>3040.986876128215</v>
      </c>
      <c r="AG43" s="2">
        <f t="shared" si="29"/>
        <v>5388.1593074626835</v>
      </c>
      <c r="AH43" s="2">
        <f t="shared" si="29"/>
        <v>8307.7044585987278</v>
      </c>
      <c r="AI43" s="2">
        <f t="shared" si="29"/>
        <v>4300.8771929824561</v>
      </c>
      <c r="AJ43" s="2">
        <f t="shared" si="29"/>
        <v>3612.649789029535</v>
      </c>
      <c r="AK43" s="2">
        <f t="shared" si="29"/>
        <v>14087.715765247409</v>
      </c>
      <c r="AL43" s="2">
        <f t="shared" si="29"/>
        <v>3024.7447899437657</v>
      </c>
      <c r="AM43" s="2">
        <f t="shared" si="29"/>
        <v>4658.9807073954989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2867.5673604784274</v>
      </c>
      <c r="AQ43" s="16">
        <f t="shared" ref="AQ43" si="31">IFERROR(M43/AB43, "N.A.")</f>
        <v>5643.57270023414</v>
      </c>
      <c r="AR43" s="13">
        <f t="shared" ref="AR43" si="32">IFERROR(N43/AC43, "N.A.")</f>
        <v>4326.3441040193311</v>
      </c>
    </row>
    <row r="44" spans="1:44" ht="15" customHeight="1" thickBot="1" x14ac:dyDescent="0.3">
      <c r="A44" s="5" t="s">
        <v>0</v>
      </c>
      <c r="B44" s="28">
        <f>B43+C43</f>
        <v>287960278.99999988</v>
      </c>
      <c r="C44" s="30"/>
      <c r="D44" s="28">
        <f>D43+E43</f>
        <v>22506444.000000004</v>
      </c>
      <c r="E44" s="30"/>
      <c r="F44" s="28">
        <f>F43+G43</f>
        <v>28765439.999999996</v>
      </c>
      <c r="G44" s="30"/>
      <c r="H44" s="28">
        <f>H43+I43</f>
        <v>51064644.000000015</v>
      </c>
      <c r="I44" s="30"/>
      <c r="J44" s="28">
        <f>J43+K43</f>
        <v>0</v>
      </c>
      <c r="K44" s="30"/>
      <c r="L44" s="28">
        <f>L43+M43</f>
        <v>390296806.99999994</v>
      </c>
      <c r="M44" s="29"/>
      <c r="N44" s="19">
        <f>B44+D44+F44+H44+J44</f>
        <v>390296806.99999988</v>
      </c>
      <c r="P44" s="5" t="s">
        <v>0</v>
      </c>
      <c r="Q44" s="28">
        <f>Q43+R43</f>
        <v>62372</v>
      </c>
      <c r="R44" s="30"/>
      <c r="S44" s="28">
        <f>S43+T43</f>
        <v>3039</v>
      </c>
      <c r="T44" s="30"/>
      <c r="U44" s="28">
        <f>U43+V43</f>
        <v>2923</v>
      </c>
      <c r="V44" s="30"/>
      <c r="W44" s="28">
        <f>W43+X43</f>
        <v>15202</v>
      </c>
      <c r="X44" s="30"/>
      <c r="Y44" s="28">
        <f>Y43+Z43</f>
        <v>6678</v>
      </c>
      <c r="Z44" s="30"/>
      <c r="AA44" s="28">
        <f>AA43+AB43</f>
        <v>90214</v>
      </c>
      <c r="AB44" s="29"/>
      <c r="AC44" s="19">
        <f>Q44+S44+U44+W44+Y44</f>
        <v>90214</v>
      </c>
      <c r="AE44" s="5" t="s">
        <v>0</v>
      </c>
      <c r="AF44" s="31">
        <f>IFERROR(B44/Q44,"N.A.")</f>
        <v>4616.8197107676506</v>
      </c>
      <c r="AG44" s="32"/>
      <c r="AH44" s="31">
        <f>IFERROR(D44/S44,"N.A.")</f>
        <v>7405.8716683119455</v>
      </c>
      <c r="AI44" s="32"/>
      <c r="AJ44" s="31">
        <f>IFERROR(F44/U44,"N.A.")</f>
        <v>9841.0673965104324</v>
      </c>
      <c r="AK44" s="32"/>
      <c r="AL44" s="31">
        <f>IFERROR(H44/W44,"N.A.")</f>
        <v>3359.0740692014219</v>
      </c>
      <c r="AM44" s="32"/>
      <c r="AN44" s="31">
        <f>IFERROR(J44/Y44,"N.A.")</f>
        <v>0</v>
      </c>
      <c r="AO44" s="32"/>
      <c r="AP44" s="31">
        <f>IFERROR(L44/AA44,"N.A.")</f>
        <v>4326.3441040193311</v>
      </c>
      <c r="AQ44" s="32"/>
      <c r="AR44" s="17">
        <f>IFERROR(N44/AC44, "N.A.")</f>
        <v>4326.3441040193302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761100</v>
      </c>
      <c r="C15" s="2"/>
      <c r="D15" s="2">
        <v>115425</v>
      </c>
      <c r="E15" s="2"/>
      <c r="F15" s="2"/>
      <c r="G15" s="2"/>
      <c r="H15" s="2">
        <v>3004282.0000000005</v>
      </c>
      <c r="I15" s="2"/>
      <c r="J15" s="2">
        <v>0</v>
      </c>
      <c r="K15" s="2"/>
      <c r="L15" s="1">
        <f t="shared" ref="L15:M18" si="0">B15+D15+F15+H15+J15</f>
        <v>3880807.0000000005</v>
      </c>
      <c r="M15" s="12">
        <f t="shared" si="0"/>
        <v>0</v>
      </c>
      <c r="N15" s="13">
        <f>L15+M15</f>
        <v>3880807.0000000005</v>
      </c>
      <c r="P15" s="3" t="s">
        <v>12</v>
      </c>
      <c r="Q15" s="2">
        <v>367</v>
      </c>
      <c r="R15" s="2">
        <v>0</v>
      </c>
      <c r="S15" s="2">
        <v>486</v>
      </c>
      <c r="T15" s="2">
        <v>0</v>
      </c>
      <c r="U15" s="2">
        <v>0</v>
      </c>
      <c r="V15" s="2">
        <v>0</v>
      </c>
      <c r="W15" s="2">
        <v>4177</v>
      </c>
      <c r="X15" s="2">
        <v>0</v>
      </c>
      <c r="Y15" s="2">
        <v>455</v>
      </c>
      <c r="Z15" s="2">
        <v>0</v>
      </c>
      <c r="AA15" s="1">
        <f t="shared" ref="AA15:AB18" si="1">Q15+S15+U15+W15+Y15</f>
        <v>5485</v>
      </c>
      <c r="AB15" s="12">
        <f t="shared" si="1"/>
        <v>0</v>
      </c>
      <c r="AC15" s="13">
        <f>AA15+AB15</f>
        <v>5485</v>
      </c>
      <c r="AE15" s="3" t="s">
        <v>12</v>
      </c>
      <c r="AF15" s="2">
        <f t="shared" ref="AF15:AR18" si="2">IFERROR(B15/Q15, "N.A.")</f>
        <v>2073.841961852861</v>
      </c>
      <c r="AG15" s="2" t="str">
        <f t="shared" si="2"/>
        <v>N.A.</v>
      </c>
      <c r="AH15" s="2">
        <f t="shared" si="2"/>
        <v>237.5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719.24395499162085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707.53090246125805</v>
      </c>
      <c r="AQ15" s="16" t="str">
        <f t="shared" si="2"/>
        <v>N.A.</v>
      </c>
      <c r="AR15" s="13">
        <f t="shared" si="2"/>
        <v>707.53090246125805</v>
      </c>
    </row>
    <row r="16" spans="1:44" ht="15" customHeight="1" thickBot="1" x14ac:dyDescent="0.3">
      <c r="A16" s="3" t="s">
        <v>13</v>
      </c>
      <c r="B16" s="2">
        <v>850489.99999999988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850489.99999999988</v>
      </c>
      <c r="M16" s="12">
        <f t="shared" si="0"/>
        <v>0</v>
      </c>
      <c r="N16" s="13">
        <f>L16+M16</f>
        <v>850489.99999999988</v>
      </c>
      <c r="P16" s="3" t="s">
        <v>13</v>
      </c>
      <c r="Q16" s="2">
        <v>987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987</v>
      </c>
      <c r="AB16" s="12">
        <f t="shared" si="1"/>
        <v>0</v>
      </c>
      <c r="AC16" s="13">
        <f>AA16+AB16</f>
        <v>987</v>
      </c>
      <c r="AE16" s="3" t="s">
        <v>13</v>
      </c>
      <c r="AF16" s="2">
        <f t="shared" si="2"/>
        <v>861.69199594731492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861.69199594731492</v>
      </c>
      <c r="AQ16" s="16" t="str">
        <f t="shared" si="2"/>
        <v>N.A.</v>
      </c>
      <c r="AR16" s="13">
        <f t="shared" si="2"/>
        <v>861.69199594731492</v>
      </c>
    </row>
    <row r="17" spans="1:44" ht="15" customHeight="1" thickBot="1" x14ac:dyDescent="0.3">
      <c r="A17" s="3" t="s">
        <v>14</v>
      </c>
      <c r="B17" s="2">
        <v>2020140</v>
      </c>
      <c r="C17" s="2">
        <v>24548406</v>
      </c>
      <c r="D17" s="2">
        <v>624435.00000000012</v>
      </c>
      <c r="E17" s="2"/>
      <c r="F17" s="2"/>
      <c r="G17" s="2"/>
      <c r="H17" s="2"/>
      <c r="I17" s="2">
        <v>2065000</v>
      </c>
      <c r="J17" s="2">
        <v>0</v>
      </c>
      <c r="K17" s="2"/>
      <c r="L17" s="1">
        <f t="shared" si="0"/>
        <v>2644575</v>
      </c>
      <c r="M17" s="12">
        <f t="shared" si="0"/>
        <v>26613406</v>
      </c>
      <c r="N17" s="13">
        <f>L17+M17</f>
        <v>29257981</v>
      </c>
      <c r="P17" s="3" t="s">
        <v>14</v>
      </c>
      <c r="Q17" s="2">
        <v>1523</v>
      </c>
      <c r="R17" s="2">
        <v>4847</v>
      </c>
      <c r="S17" s="2">
        <v>464</v>
      </c>
      <c r="T17" s="2">
        <v>0</v>
      </c>
      <c r="U17" s="2">
        <v>0</v>
      </c>
      <c r="V17" s="2">
        <v>0</v>
      </c>
      <c r="W17" s="2">
        <v>0</v>
      </c>
      <c r="X17" s="2">
        <v>295</v>
      </c>
      <c r="Y17" s="2">
        <v>885</v>
      </c>
      <c r="Z17" s="2">
        <v>0</v>
      </c>
      <c r="AA17" s="1">
        <f t="shared" si="1"/>
        <v>2872</v>
      </c>
      <c r="AB17" s="12">
        <f t="shared" si="1"/>
        <v>5142</v>
      </c>
      <c r="AC17" s="13">
        <f>AA17+AB17</f>
        <v>8014</v>
      </c>
      <c r="AE17" s="3" t="s">
        <v>14</v>
      </c>
      <c r="AF17" s="2">
        <f t="shared" si="2"/>
        <v>1326.4215364412344</v>
      </c>
      <c r="AG17" s="2">
        <f t="shared" si="2"/>
        <v>5064.6597895605528</v>
      </c>
      <c r="AH17" s="2">
        <f t="shared" si="2"/>
        <v>1345.7650862068967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7000</v>
      </c>
      <c r="AN17" s="2">
        <f t="shared" si="2"/>
        <v>0</v>
      </c>
      <c r="AO17" s="2" t="str">
        <f t="shared" si="2"/>
        <v>N.A.</v>
      </c>
      <c r="AP17" s="15">
        <f t="shared" si="2"/>
        <v>920.81302228412255</v>
      </c>
      <c r="AQ17" s="16">
        <f t="shared" si="2"/>
        <v>5175.6915597043953</v>
      </c>
      <c r="AR17" s="13">
        <f t="shared" si="2"/>
        <v>3650.8586224107812</v>
      </c>
    </row>
    <row r="18" spans="1:44" ht="15" customHeight="1" thickBot="1" x14ac:dyDescent="0.3">
      <c r="A18" s="3" t="s">
        <v>15</v>
      </c>
      <c r="B18" s="2">
        <v>355524</v>
      </c>
      <c r="C18" s="2"/>
      <c r="D18" s="2"/>
      <c r="E18" s="2"/>
      <c r="F18" s="2"/>
      <c r="G18" s="2"/>
      <c r="H18" s="2">
        <v>672159.00000000012</v>
      </c>
      <c r="I18" s="2"/>
      <c r="J18" s="2">
        <v>0</v>
      </c>
      <c r="K18" s="2"/>
      <c r="L18" s="1">
        <f t="shared" si="0"/>
        <v>1027683.0000000001</v>
      </c>
      <c r="M18" s="12">
        <f t="shared" si="0"/>
        <v>0</v>
      </c>
      <c r="N18" s="13">
        <f>L18+M18</f>
        <v>1027683.0000000001</v>
      </c>
      <c r="P18" s="3" t="s">
        <v>15</v>
      </c>
      <c r="Q18" s="2">
        <v>264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3583</v>
      </c>
      <c r="X18" s="2">
        <v>0</v>
      </c>
      <c r="Y18" s="2">
        <v>1757</v>
      </c>
      <c r="Z18" s="2">
        <v>0</v>
      </c>
      <c r="AA18" s="1">
        <f t="shared" si="1"/>
        <v>5604</v>
      </c>
      <c r="AB18" s="12">
        <f t="shared" si="1"/>
        <v>0</v>
      </c>
      <c r="AC18" s="18">
        <f>AA18+AB18</f>
        <v>5604</v>
      </c>
      <c r="AE18" s="3" t="s">
        <v>15</v>
      </c>
      <c r="AF18" s="2">
        <f t="shared" si="2"/>
        <v>1346.6818181818182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187.59670667038799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183.3838329764454</v>
      </c>
      <c r="AQ18" s="16" t="str">
        <f t="shared" si="2"/>
        <v>N.A.</v>
      </c>
      <c r="AR18" s="13">
        <f t="shared" si="2"/>
        <v>183.3838329764454</v>
      </c>
    </row>
    <row r="19" spans="1:44" ht="15" customHeight="1" thickBot="1" x14ac:dyDescent="0.3">
      <c r="A19" s="4" t="s">
        <v>16</v>
      </c>
      <c r="B19" s="2">
        <v>3987253.9999999995</v>
      </c>
      <c r="C19" s="2">
        <v>24548406</v>
      </c>
      <c r="D19" s="2">
        <v>739860.00000000012</v>
      </c>
      <c r="E19" s="2"/>
      <c r="F19" s="2"/>
      <c r="G19" s="2"/>
      <c r="H19" s="2">
        <v>3676441.0000000005</v>
      </c>
      <c r="I19" s="2">
        <v>2065000</v>
      </c>
      <c r="J19" s="2">
        <v>0</v>
      </c>
      <c r="K19" s="2"/>
      <c r="L19" s="1">
        <f t="shared" ref="L19" si="3">B19+D19+F19+H19+J19</f>
        <v>8403555</v>
      </c>
      <c r="M19" s="12">
        <f t="shared" ref="M19" si="4">C19+E19+G19+I19+K19</f>
        <v>26613406</v>
      </c>
      <c r="N19" s="18">
        <f>L19+M19</f>
        <v>35016961</v>
      </c>
      <c r="P19" s="4" t="s">
        <v>16</v>
      </c>
      <c r="Q19" s="2">
        <v>3141</v>
      </c>
      <c r="R19" s="2">
        <v>4847</v>
      </c>
      <c r="S19" s="2">
        <v>950</v>
      </c>
      <c r="T19" s="2">
        <v>0</v>
      </c>
      <c r="U19" s="2">
        <v>0</v>
      </c>
      <c r="V19" s="2">
        <v>0</v>
      </c>
      <c r="W19" s="2">
        <v>7760</v>
      </c>
      <c r="X19" s="2">
        <v>295</v>
      </c>
      <c r="Y19" s="2">
        <v>3097</v>
      </c>
      <c r="Z19" s="2">
        <v>0</v>
      </c>
      <c r="AA19" s="1">
        <f t="shared" ref="AA19" si="5">Q19+S19+U19+W19+Y19</f>
        <v>14948</v>
      </c>
      <c r="AB19" s="12">
        <f t="shared" ref="AB19" si="6">R19+T19+V19+X19+Z19</f>
        <v>5142</v>
      </c>
      <c r="AC19" s="13">
        <f>AA19+AB19</f>
        <v>20090</v>
      </c>
      <c r="AE19" s="4" t="s">
        <v>16</v>
      </c>
      <c r="AF19" s="2">
        <f t="shared" ref="AF19:AO19" si="7">IFERROR(B19/Q19, "N.A.")</f>
        <v>1269.4218401782871</v>
      </c>
      <c r="AG19" s="2">
        <f t="shared" si="7"/>
        <v>5064.6597895605528</v>
      </c>
      <c r="AH19" s="2">
        <f t="shared" si="7"/>
        <v>778.80000000000007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>
        <f t="shared" si="7"/>
        <v>473.76817010309287</v>
      </c>
      <c r="AM19" s="2">
        <f t="shared" si="7"/>
        <v>7000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562.18591115868344</v>
      </c>
      <c r="AQ19" s="16">
        <f t="shared" ref="AQ19" si="9">IFERROR(M19/AB19, "N.A.")</f>
        <v>5175.6915597043953</v>
      </c>
      <c r="AR19" s="13">
        <f t="shared" ref="AR19" si="10">IFERROR(N19/AC19, "N.A.")</f>
        <v>1743.0045296167248</v>
      </c>
    </row>
    <row r="20" spans="1:44" ht="15" customHeight="1" thickBot="1" x14ac:dyDescent="0.3">
      <c r="A20" s="5" t="s">
        <v>0</v>
      </c>
      <c r="B20" s="28">
        <f>B19+C19</f>
        <v>28535660</v>
      </c>
      <c r="C20" s="30"/>
      <c r="D20" s="28">
        <f>D19+E19</f>
        <v>739860.00000000012</v>
      </c>
      <c r="E20" s="30"/>
      <c r="F20" s="28">
        <f>F19+G19</f>
        <v>0</v>
      </c>
      <c r="G20" s="30"/>
      <c r="H20" s="28">
        <f>H19+I19</f>
        <v>5741441</v>
      </c>
      <c r="I20" s="30"/>
      <c r="J20" s="28">
        <f>J19+K19</f>
        <v>0</v>
      </c>
      <c r="K20" s="30"/>
      <c r="L20" s="28">
        <f>L19+M19</f>
        <v>35016961</v>
      </c>
      <c r="M20" s="29"/>
      <c r="N20" s="19">
        <f>B20+D20+F20+H20+J20</f>
        <v>35016961</v>
      </c>
      <c r="P20" s="5" t="s">
        <v>0</v>
      </c>
      <c r="Q20" s="28">
        <f>Q19+R19</f>
        <v>7988</v>
      </c>
      <c r="R20" s="30"/>
      <c r="S20" s="28">
        <f>S19+T19</f>
        <v>950</v>
      </c>
      <c r="T20" s="30"/>
      <c r="U20" s="28">
        <f>U19+V19</f>
        <v>0</v>
      </c>
      <c r="V20" s="30"/>
      <c r="W20" s="28">
        <f>W19+X19</f>
        <v>8055</v>
      </c>
      <c r="X20" s="30"/>
      <c r="Y20" s="28">
        <f>Y19+Z19</f>
        <v>3097</v>
      </c>
      <c r="Z20" s="30"/>
      <c r="AA20" s="28">
        <f>AA19+AB19</f>
        <v>20090</v>
      </c>
      <c r="AB20" s="30"/>
      <c r="AC20" s="20">
        <f>Q20+S20+U20+W20+Y20</f>
        <v>20090</v>
      </c>
      <c r="AE20" s="5" t="s">
        <v>0</v>
      </c>
      <c r="AF20" s="31">
        <f>IFERROR(B20/Q20,"N.A.")</f>
        <v>3572.3159739609414</v>
      </c>
      <c r="AG20" s="32"/>
      <c r="AH20" s="31">
        <f>IFERROR(D20/S20,"N.A.")</f>
        <v>778.80000000000007</v>
      </c>
      <c r="AI20" s="32"/>
      <c r="AJ20" s="31" t="str">
        <f>IFERROR(F20/U20,"N.A.")</f>
        <v>N.A.</v>
      </c>
      <c r="AK20" s="32"/>
      <c r="AL20" s="31">
        <f>IFERROR(H20/W20,"N.A.")</f>
        <v>712.77976412166356</v>
      </c>
      <c r="AM20" s="32"/>
      <c r="AN20" s="31">
        <f>IFERROR(J20/Y20,"N.A.")</f>
        <v>0</v>
      </c>
      <c r="AO20" s="32"/>
      <c r="AP20" s="31">
        <f>IFERROR(L20/AA20,"N.A.")</f>
        <v>1743.0045296167248</v>
      </c>
      <c r="AQ20" s="32"/>
      <c r="AR20" s="17">
        <f>IFERROR(N20/AC20, "N.A.")</f>
        <v>1743.0045296167248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704340</v>
      </c>
      <c r="C27" s="2"/>
      <c r="D27" s="2"/>
      <c r="E27" s="2"/>
      <c r="F27" s="2"/>
      <c r="G27" s="2"/>
      <c r="H27" s="2">
        <v>2070035.9999999998</v>
      </c>
      <c r="I27" s="2"/>
      <c r="J27" s="2">
        <v>0</v>
      </c>
      <c r="K27" s="2"/>
      <c r="L27" s="1">
        <f t="shared" ref="L27:M30" si="11">B27+D27+F27+H27+J27</f>
        <v>2774376</v>
      </c>
      <c r="M27" s="12">
        <f t="shared" si="11"/>
        <v>0</v>
      </c>
      <c r="N27" s="13">
        <f>L27+M27</f>
        <v>2774376</v>
      </c>
      <c r="P27" s="3" t="s">
        <v>12</v>
      </c>
      <c r="Q27" s="2">
        <v>279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1743</v>
      </c>
      <c r="X27" s="2">
        <v>0</v>
      </c>
      <c r="Y27" s="2">
        <v>81</v>
      </c>
      <c r="Z27" s="2">
        <v>0</v>
      </c>
      <c r="AA27" s="1">
        <f t="shared" ref="AA27:AB30" si="12">Q27+S27+U27+W27+Y27</f>
        <v>2103</v>
      </c>
      <c r="AB27" s="12">
        <f t="shared" si="12"/>
        <v>0</v>
      </c>
      <c r="AC27" s="13">
        <f>AA27+AB27</f>
        <v>2103</v>
      </c>
      <c r="AE27" s="3" t="s">
        <v>12</v>
      </c>
      <c r="AF27" s="2">
        <f t="shared" ref="AF27:AR30" si="13">IFERROR(B27/Q27, "N.A.")</f>
        <v>2524.516129032258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1187.6282271944922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1319.246790299572</v>
      </c>
      <c r="AQ27" s="16" t="str">
        <f t="shared" si="13"/>
        <v>N.A.</v>
      </c>
      <c r="AR27" s="13">
        <f t="shared" si="13"/>
        <v>1319.246790299572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1368990</v>
      </c>
      <c r="C29" s="2">
        <v>13300449.999999998</v>
      </c>
      <c r="D29" s="2">
        <v>473000</v>
      </c>
      <c r="E29" s="2"/>
      <c r="F29" s="2"/>
      <c r="G29" s="2"/>
      <c r="H29" s="2"/>
      <c r="I29" s="2">
        <v>2065000</v>
      </c>
      <c r="J29" s="2">
        <v>0</v>
      </c>
      <c r="K29" s="2"/>
      <c r="L29" s="1">
        <f t="shared" si="11"/>
        <v>1841990</v>
      </c>
      <c r="M29" s="12">
        <f t="shared" si="11"/>
        <v>15365449.999999998</v>
      </c>
      <c r="N29" s="13">
        <f>L29+M29</f>
        <v>17207440</v>
      </c>
      <c r="P29" s="3" t="s">
        <v>14</v>
      </c>
      <c r="Q29" s="2">
        <v>1052</v>
      </c>
      <c r="R29" s="2">
        <v>2615</v>
      </c>
      <c r="S29" s="2">
        <v>88</v>
      </c>
      <c r="T29" s="2">
        <v>0</v>
      </c>
      <c r="U29" s="2">
        <v>0</v>
      </c>
      <c r="V29" s="2">
        <v>0</v>
      </c>
      <c r="W29" s="2">
        <v>0</v>
      </c>
      <c r="X29" s="2">
        <v>295</v>
      </c>
      <c r="Y29" s="2">
        <v>295</v>
      </c>
      <c r="Z29" s="2">
        <v>0</v>
      </c>
      <c r="AA29" s="1">
        <f t="shared" si="12"/>
        <v>1435</v>
      </c>
      <c r="AB29" s="12">
        <f t="shared" si="12"/>
        <v>2910</v>
      </c>
      <c r="AC29" s="13">
        <f>AA29+AB29</f>
        <v>4345</v>
      </c>
      <c r="AE29" s="3" t="s">
        <v>14</v>
      </c>
      <c r="AF29" s="2">
        <f t="shared" si="13"/>
        <v>1301.3212927756654</v>
      </c>
      <c r="AG29" s="2">
        <f t="shared" si="13"/>
        <v>5086.2141491395787</v>
      </c>
      <c r="AH29" s="2">
        <f t="shared" si="13"/>
        <v>5375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7000</v>
      </c>
      <c r="AN29" s="2">
        <f t="shared" si="13"/>
        <v>0</v>
      </c>
      <c r="AO29" s="2" t="str">
        <f t="shared" si="13"/>
        <v>N.A.</v>
      </c>
      <c r="AP29" s="15">
        <f t="shared" si="13"/>
        <v>1283.6167247386759</v>
      </c>
      <c r="AQ29" s="16">
        <f t="shared" si="13"/>
        <v>5280.2233676975939</v>
      </c>
      <c r="AR29" s="13">
        <f t="shared" si="13"/>
        <v>3960.2853855005756</v>
      </c>
    </row>
    <row r="30" spans="1:44" ht="15" customHeight="1" thickBot="1" x14ac:dyDescent="0.3">
      <c r="A30" s="3" t="s">
        <v>15</v>
      </c>
      <c r="B30" s="2">
        <v>355524</v>
      </c>
      <c r="C30" s="2"/>
      <c r="D30" s="2"/>
      <c r="E30" s="2"/>
      <c r="F30" s="2"/>
      <c r="G30" s="2"/>
      <c r="H30" s="2">
        <v>672159.00000000012</v>
      </c>
      <c r="I30" s="2"/>
      <c r="J30" s="2">
        <v>0</v>
      </c>
      <c r="K30" s="2"/>
      <c r="L30" s="1">
        <f t="shared" si="11"/>
        <v>1027683.0000000001</v>
      </c>
      <c r="M30" s="12">
        <f t="shared" si="11"/>
        <v>0</v>
      </c>
      <c r="N30" s="13">
        <f>L30+M30</f>
        <v>1027683.0000000001</v>
      </c>
      <c r="P30" s="3" t="s">
        <v>15</v>
      </c>
      <c r="Q30" s="2">
        <v>264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3583</v>
      </c>
      <c r="X30" s="2">
        <v>0</v>
      </c>
      <c r="Y30" s="2">
        <v>1338</v>
      </c>
      <c r="Z30" s="2">
        <v>0</v>
      </c>
      <c r="AA30" s="1">
        <f t="shared" si="12"/>
        <v>5185</v>
      </c>
      <c r="AB30" s="12">
        <f t="shared" si="12"/>
        <v>0</v>
      </c>
      <c r="AC30" s="18">
        <f>AA30+AB30</f>
        <v>5185</v>
      </c>
      <c r="AE30" s="3" t="s">
        <v>15</v>
      </c>
      <c r="AF30" s="2">
        <f t="shared" si="13"/>
        <v>1346.6818181818182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187.59670667038799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198.20308582449374</v>
      </c>
      <c r="AQ30" s="16" t="str">
        <f t="shared" si="13"/>
        <v>N.A.</v>
      </c>
      <c r="AR30" s="13">
        <f t="shared" si="13"/>
        <v>198.20308582449374</v>
      </c>
    </row>
    <row r="31" spans="1:44" ht="15" customHeight="1" thickBot="1" x14ac:dyDescent="0.3">
      <c r="A31" s="4" t="s">
        <v>16</v>
      </c>
      <c r="B31" s="2">
        <v>2428854</v>
      </c>
      <c r="C31" s="2">
        <v>13300449.999999998</v>
      </c>
      <c r="D31" s="2">
        <v>473000</v>
      </c>
      <c r="E31" s="2"/>
      <c r="F31" s="2"/>
      <c r="G31" s="2"/>
      <c r="H31" s="2">
        <v>2742195</v>
      </c>
      <c r="I31" s="2">
        <v>2065000</v>
      </c>
      <c r="J31" s="2">
        <v>0</v>
      </c>
      <c r="K31" s="2"/>
      <c r="L31" s="1">
        <f t="shared" ref="L31" si="14">B31+D31+F31+H31+J31</f>
        <v>5644049</v>
      </c>
      <c r="M31" s="12">
        <f t="shared" ref="M31" si="15">C31+E31+G31+I31+K31</f>
        <v>15365449.999999998</v>
      </c>
      <c r="N31" s="18">
        <f>L31+M31</f>
        <v>21009499</v>
      </c>
      <c r="P31" s="4" t="s">
        <v>16</v>
      </c>
      <c r="Q31" s="2">
        <v>1595</v>
      </c>
      <c r="R31" s="2">
        <v>2615</v>
      </c>
      <c r="S31" s="2">
        <v>88</v>
      </c>
      <c r="T31" s="2">
        <v>0</v>
      </c>
      <c r="U31" s="2">
        <v>0</v>
      </c>
      <c r="V31" s="2">
        <v>0</v>
      </c>
      <c r="W31" s="2">
        <v>5326</v>
      </c>
      <c r="X31" s="2">
        <v>295</v>
      </c>
      <c r="Y31" s="2">
        <v>1714</v>
      </c>
      <c r="Z31" s="2">
        <v>0</v>
      </c>
      <c r="AA31" s="1">
        <f t="shared" ref="AA31" si="16">Q31+S31+U31+W31+Y31</f>
        <v>8723</v>
      </c>
      <c r="AB31" s="12">
        <f t="shared" ref="AB31" si="17">R31+T31+V31+X31+Z31</f>
        <v>2910</v>
      </c>
      <c r="AC31" s="13">
        <f>AA31+AB31</f>
        <v>11633</v>
      </c>
      <c r="AE31" s="4" t="s">
        <v>16</v>
      </c>
      <c r="AF31" s="2">
        <f t="shared" ref="AF31:AO31" si="18">IFERROR(B31/Q31, "N.A.")</f>
        <v>1522.7924764890281</v>
      </c>
      <c r="AG31" s="2">
        <f t="shared" si="18"/>
        <v>5086.2141491395787</v>
      </c>
      <c r="AH31" s="2">
        <f t="shared" si="18"/>
        <v>5375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>
        <f t="shared" si="18"/>
        <v>514.8695080736012</v>
      </c>
      <c r="AM31" s="2">
        <f t="shared" si="18"/>
        <v>7000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647.03072337498566</v>
      </c>
      <c r="AQ31" s="16">
        <f t="shared" ref="AQ31" si="20">IFERROR(M31/AB31, "N.A.")</f>
        <v>5280.2233676975939</v>
      </c>
      <c r="AR31" s="13">
        <f t="shared" ref="AR31" si="21">IFERROR(N31/AC31, "N.A.")</f>
        <v>1806.0258746668958</v>
      </c>
    </row>
    <row r="32" spans="1:44" ht="15" customHeight="1" thickBot="1" x14ac:dyDescent="0.3">
      <c r="A32" s="5" t="s">
        <v>0</v>
      </c>
      <c r="B32" s="28">
        <f>B31+C31</f>
        <v>15729303.999999998</v>
      </c>
      <c r="C32" s="30"/>
      <c r="D32" s="28">
        <f>D31+E31</f>
        <v>473000</v>
      </c>
      <c r="E32" s="30"/>
      <c r="F32" s="28">
        <f>F31+G31</f>
        <v>0</v>
      </c>
      <c r="G32" s="30"/>
      <c r="H32" s="28">
        <f>H31+I31</f>
        <v>4807195</v>
      </c>
      <c r="I32" s="30"/>
      <c r="J32" s="28">
        <f>J31+K31</f>
        <v>0</v>
      </c>
      <c r="K32" s="30"/>
      <c r="L32" s="28">
        <f>L31+M31</f>
        <v>21009499</v>
      </c>
      <c r="M32" s="29"/>
      <c r="N32" s="19">
        <f>B32+D32+F32+H32+J32</f>
        <v>21009499</v>
      </c>
      <c r="P32" s="5" t="s">
        <v>0</v>
      </c>
      <c r="Q32" s="28">
        <f>Q31+R31</f>
        <v>4210</v>
      </c>
      <c r="R32" s="30"/>
      <c r="S32" s="28">
        <f>S31+T31</f>
        <v>88</v>
      </c>
      <c r="T32" s="30"/>
      <c r="U32" s="28">
        <f>U31+V31</f>
        <v>0</v>
      </c>
      <c r="V32" s="30"/>
      <c r="W32" s="28">
        <f>W31+X31</f>
        <v>5621</v>
      </c>
      <c r="X32" s="30"/>
      <c r="Y32" s="28">
        <f>Y31+Z31</f>
        <v>1714</v>
      </c>
      <c r="Z32" s="30"/>
      <c r="AA32" s="28">
        <f>AA31+AB31</f>
        <v>11633</v>
      </c>
      <c r="AB32" s="30"/>
      <c r="AC32" s="20">
        <f>Q32+S32+U32+W32+Y32</f>
        <v>11633</v>
      </c>
      <c r="AE32" s="5" t="s">
        <v>0</v>
      </c>
      <c r="AF32" s="31">
        <f>IFERROR(B32/Q32,"N.A.")</f>
        <v>3736.1767220902607</v>
      </c>
      <c r="AG32" s="32"/>
      <c r="AH32" s="31">
        <f>IFERROR(D32/S32,"N.A.")</f>
        <v>5375</v>
      </c>
      <c r="AI32" s="32"/>
      <c r="AJ32" s="31" t="str">
        <f>IFERROR(F32/U32,"N.A.")</f>
        <v>N.A.</v>
      </c>
      <c r="AK32" s="32"/>
      <c r="AL32" s="31">
        <f>IFERROR(H32/W32,"N.A.")</f>
        <v>855.22060131649175</v>
      </c>
      <c r="AM32" s="32"/>
      <c r="AN32" s="31">
        <f>IFERROR(J32/Y32,"N.A.")</f>
        <v>0</v>
      </c>
      <c r="AO32" s="32"/>
      <c r="AP32" s="31">
        <f>IFERROR(L32/AA32,"N.A.")</f>
        <v>1806.0258746668958</v>
      </c>
      <c r="AQ32" s="32"/>
      <c r="AR32" s="17">
        <f>IFERROR(N32/AC32, "N.A.")</f>
        <v>1806.0258746668958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56760</v>
      </c>
      <c r="C39" s="2"/>
      <c r="D39" s="2">
        <v>115425</v>
      </c>
      <c r="E39" s="2"/>
      <c r="F39" s="2"/>
      <c r="G39" s="2"/>
      <c r="H39" s="2">
        <v>934246</v>
      </c>
      <c r="I39" s="2"/>
      <c r="J39" s="2">
        <v>0</v>
      </c>
      <c r="K39" s="2"/>
      <c r="L39" s="1">
        <f t="shared" ref="L39:M42" si="22">B39+D39+F39+H39+J39</f>
        <v>1106431</v>
      </c>
      <c r="M39" s="12">
        <f t="shared" si="22"/>
        <v>0</v>
      </c>
      <c r="N39" s="13">
        <f>L39+M39</f>
        <v>1106431</v>
      </c>
      <c r="P39" s="3" t="s">
        <v>12</v>
      </c>
      <c r="Q39" s="2">
        <v>88</v>
      </c>
      <c r="R39" s="2">
        <v>0</v>
      </c>
      <c r="S39" s="2">
        <v>486</v>
      </c>
      <c r="T39" s="2">
        <v>0</v>
      </c>
      <c r="U39" s="2">
        <v>0</v>
      </c>
      <c r="V39" s="2">
        <v>0</v>
      </c>
      <c r="W39" s="2">
        <v>2434</v>
      </c>
      <c r="X39" s="2">
        <v>0</v>
      </c>
      <c r="Y39" s="2">
        <v>374</v>
      </c>
      <c r="Z39" s="2">
        <v>0</v>
      </c>
      <c r="AA39" s="1">
        <f t="shared" ref="AA39:AB42" si="23">Q39+S39+U39+W39+Y39</f>
        <v>3382</v>
      </c>
      <c r="AB39" s="12">
        <f t="shared" si="23"/>
        <v>0</v>
      </c>
      <c r="AC39" s="13">
        <f>AA39+AB39</f>
        <v>3382</v>
      </c>
      <c r="AE39" s="3" t="s">
        <v>12</v>
      </c>
      <c r="AF39" s="2">
        <f t="shared" ref="AF39:AR42" si="24">IFERROR(B39/Q39, "N.A.")</f>
        <v>645</v>
      </c>
      <c r="AG39" s="2" t="str">
        <f t="shared" si="24"/>
        <v>N.A.</v>
      </c>
      <c r="AH39" s="2">
        <f t="shared" si="24"/>
        <v>237.5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383.83155299917831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327.15286812536959</v>
      </c>
      <c r="AQ39" s="16" t="str">
        <f t="shared" si="24"/>
        <v>N.A.</v>
      </c>
      <c r="AR39" s="13">
        <f t="shared" si="24"/>
        <v>327.15286812536959</v>
      </c>
    </row>
    <row r="40" spans="1:44" ht="15" customHeight="1" thickBot="1" x14ac:dyDescent="0.3">
      <c r="A40" s="3" t="s">
        <v>13</v>
      </c>
      <c r="B40" s="2">
        <v>850489.99999999988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850489.99999999988</v>
      </c>
      <c r="M40" s="12">
        <f t="shared" si="22"/>
        <v>0</v>
      </c>
      <c r="N40" s="13">
        <f>L40+M40</f>
        <v>850489.99999999988</v>
      </c>
      <c r="P40" s="3" t="s">
        <v>13</v>
      </c>
      <c r="Q40" s="2">
        <v>987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987</v>
      </c>
      <c r="AB40" s="12">
        <f t="shared" si="23"/>
        <v>0</v>
      </c>
      <c r="AC40" s="13">
        <f>AA40+AB40</f>
        <v>987</v>
      </c>
      <c r="AE40" s="3" t="s">
        <v>13</v>
      </c>
      <c r="AF40" s="2">
        <f t="shared" si="24"/>
        <v>861.69199594731492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861.69199594731492</v>
      </c>
      <c r="AQ40" s="16" t="str">
        <f t="shared" si="24"/>
        <v>N.A.</v>
      </c>
      <c r="AR40" s="13">
        <f t="shared" si="24"/>
        <v>861.69199594731492</v>
      </c>
    </row>
    <row r="41" spans="1:44" ht="15" customHeight="1" thickBot="1" x14ac:dyDescent="0.3">
      <c r="A41" s="3" t="s">
        <v>14</v>
      </c>
      <c r="B41" s="2">
        <v>651149.99999999988</v>
      </c>
      <c r="C41" s="2">
        <v>11247955.999999998</v>
      </c>
      <c r="D41" s="2">
        <v>151435</v>
      </c>
      <c r="E41" s="2"/>
      <c r="F41" s="2"/>
      <c r="G41" s="2"/>
      <c r="H41" s="2"/>
      <c r="I41" s="2"/>
      <c r="J41" s="2">
        <v>0</v>
      </c>
      <c r="K41" s="2"/>
      <c r="L41" s="1">
        <f t="shared" si="22"/>
        <v>802584.99999999988</v>
      </c>
      <c r="M41" s="12">
        <f t="shared" si="22"/>
        <v>11247955.999999998</v>
      </c>
      <c r="N41" s="13">
        <f>L41+M41</f>
        <v>12050540.999999998</v>
      </c>
      <c r="P41" s="3" t="s">
        <v>14</v>
      </c>
      <c r="Q41" s="2">
        <v>471</v>
      </c>
      <c r="R41" s="2">
        <v>2232</v>
      </c>
      <c r="S41" s="2">
        <v>376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590</v>
      </c>
      <c r="Z41" s="2">
        <v>0</v>
      </c>
      <c r="AA41" s="1">
        <f t="shared" si="23"/>
        <v>1437</v>
      </c>
      <c r="AB41" s="12">
        <f t="shared" si="23"/>
        <v>2232</v>
      </c>
      <c r="AC41" s="13">
        <f>AA41+AB41</f>
        <v>3669</v>
      </c>
      <c r="AE41" s="3" t="s">
        <v>14</v>
      </c>
      <c r="AF41" s="2">
        <f t="shared" si="24"/>
        <v>1382.4840764331207</v>
      </c>
      <c r="AG41" s="2">
        <f t="shared" si="24"/>
        <v>5039.4068100358418</v>
      </c>
      <c r="AH41" s="2">
        <f t="shared" si="24"/>
        <v>402.75265957446811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558.51426583159355</v>
      </c>
      <c r="AQ41" s="16">
        <f t="shared" si="24"/>
        <v>5039.4068100358418</v>
      </c>
      <c r="AR41" s="13">
        <f t="shared" si="24"/>
        <v>3284.4210956663937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419</v>
      </c>
      <c r="Z42" s="2">
        <v>0</v>
      </c>
      <c r="AA42" s="1">
        <f t="shared" si="23"/>
        <v>419</v>
      </c>
      <c r="AB42" s="12">
        <f t="shared" si="23"/>
        <v>0</v>
      </c>
      <c r="AC42" s="13">
        <f>AA42+AB42</f>
        <v>419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1558400</v>
      </c>
      <c r="C43" s="2">
        <v>11247955.999999998</v>
      </c>
      <c r="D43" s="2">
        <v>266860</v>
      </c>
      <c r="E43" s="2"/>
      <c r="F43" s="2"/>
      <c r="G43" s="2"/>
      <c r="H43" s="2">
        <v>934246</v>
      </c>
      <c r="I43" s="2"/>
      <c r="J43" s="2">
        <v>0</v>
      </c>
      <c r="K43" s="2"/>
      <c r="L43" s="1">
        <f t="shared" ref="L43" si="25">B43+D43+F43+H43+J43</f>
        <v>2759506</v>
      </c>
      <c r="M43" s="12">
        <f t="shared" ref="M43" si="26">C43+E43+G43+I43+K43</f>
        <v>11247955.999999998</v>
      </c>
      <c r="N43" s="18">
        <f>L43+M43</f>
        <v>14007461.999999998</v>
      </c>
      <c r="P43" s="4" t="s">
        <v>16</v>
      </c>
      <c r="Q43" s="2">
        <v>1546</v>
      </c>
      <c r="R43" s="2">
        <v>2232</v>
      </c>
      <c r="S43" s="2">
        <v>862</v>
      </c>
      <c r="T43" s="2">
        <v>0</v>
      </c>
      <c r="U43" s="2">
        <v>0</v>
      </c>
      <c r="V43" s="2">
        <v>0</v>
      </c>
      <c r="W43" s="2">
        <v>2434</v>
      </c>
      <c r="X43" s="2">
        <v>0</v>
      </c>
      <c r="Y43" s="2">
        <v>1383</v>
      </c>
      <c r="Z43" s="2">
        <v>0</v>
      </c>
      <c r="AA43" s="1">
        <f t="shared" ref="AA43" si="27">Q43+S43+U43+W43+Y43</f>
        <v>6225</v>
      </c>
      <c r="AB43" s="12">
        <f t="shared" ref="AB43" si="28">R43+T43+V43+X43+Z43</f>
        <v>2232</v>
      </c>
      <c r="AC43" s="18">
        <f>AA43+AB43</f>
        <v>8457</v>
      </c>
      <c r="AE43" s="4" t="s">
        <v>16</v>
      </c>
      <c r="AF43" s="2">
        <f t="shared" ref="AF43:AO43" si="29">IFERROR(B43/Q43, "N.A.")</f>
        <v>1008.0206985769728</v>
      </c>
      <c r="AG43" s="2">
        <f t="shared" si="29"/>
        <v>5039.4068100358418</v>
      </c>
      <c r="AH43" s="2">
        <f t="shared" si="29"/>
        <v>309.58236658932714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383.83155299917831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443.29413654618475</v>
      </c>
      <c r="AQ43" s="16">
        <f t="shared" ref="AQ43" si="31">IFERROR(M43/AB43, "N.A.")</f>
        <v>5039.4068100358418</v>
      </c>
      <c r="AR43" s="13">
        <f t="shared" ref="AR43" si="32">IFERROR(N43/AC43, "N.A.")</f>
        <v>1656.3157147924794</v>
      </c>
    </row>
    <row r="44" spans="1:44" ht="15" customHeight="1" thickBot="1" x14ac:dyDescent="0.3">
      <c r="A44" s="5" t="s">
        <v>0</v>
      </c>
      <c r="B44" s="28">
        <f>B43+C43</f>
        <v>12806355.999999998</v>
      </c>
      <c r="C44" s="30"/>
      <c r="D44" s="28">
        <f>D43+E43</f>
        <v>266860</v>
      </c>
      <c r="E44" s="30"/>
      <c r="F44" s="28">
        <f>F43+G43</f>
        <v>0</v>
      </c>
      <c r="G44" s="30"/>
      <c r="H44" s="28">
        <f>H43+I43</f>
        <v>934246</v>
      </c>
      <c r="I44" s="30"/>
      <c r="J44" s="28">
        <f>J43+K43</f>
        <v>0</v>
      </c>
      <c r="K44" s="30"/>
      <c r="L44" s="28">
        <f>L43+M43</f>
        <v>14007461.999999998</v>
      </c>
      <c r="M44" s="29"/>
      <c r="N44" s="19">
        <f>B44+D44+F44+H44+J44</f>
        <v>14007461.999999998</v>
      </c>
      <c r="P44" s="5" t="s">
        <v>0</v>
      </c>
      <c r="Q44" s="28">
        <f>Q43+R43</f>
        <v>3778</v>
      </c>
      <c r="R44" s="30"/>
      <c r="S44" s="28">
        <f>S43+T43</f>
        <v>862</v>
      </c>
      <c r="T44" s="30"/>
      <c r="U44" s="28">
        <f>U43+V43</f>
        <v>0</v>
      </c>
      <c r="V44" s="30"/>
      <c r="W44" s="28">
        <f>W43+X43</f>
        <v>2434</v>
      </c>
      <c r="X44" s="30"/>
      <c r="Y44" s="28">
        <f>Y43+Z43</f>
        <v>1383</v>
      </c>
      <c r="Z44" s="30"/>
      <c r="AA44" s="28">
        <f>AA43+AB43</f>
        <v>8457</v>
      </c>
      <c r="AB44" s="29"/>
      <c r="AC44" s="19">
        <f>Q44+S44+U44+W44+Y44</f>
        <v>8457</v>
      </c>
      <c r="AE44" s="5" t="s">
        <v>0</v>
      </c>
      <c r="AF44" s="31">
        <f>IFERROR(B44/Q44,"N.A.")</f>
        <v>3389.7183695076756</v>
      </c>
      <c r="AG44" s="32"/>
      <c r="AH44" s="31">
        <f>IFERROR(D44/S44,"N.A.")</f>
        <v>309.58236658932714</v>
      </c>
      <c r="AI44" s="32"/>
      <c r="AJ44" s="31" t="str">
        <f>IFERROR(F44/U44,"N.A.")</f>
        <v>N.A.</v>
      </c>
      <c r="AK44" s="32"/>
      <c r="AL44" s="31">
        <f>IFERROR(H44/W44,"N.A.")</f>
        <v>383.83155299917831</v>
      </c>
      <c r="AM44" s="32"/>
      <c r="AN44" s="31">
        <f>IFERROR(J44/Y44,"N.A.")</f>
        <v>0</v>
      </c>
      <c r="AO44" s="32"/>
      <c r="AP44" s="31">
        <f>IFERROR(L44/AA44,"N.A.")</f>
        <v>1656.3157147924794</v>
      </c>
      <c r="AQ44" s="32"/>
      <c r="AR44" s="17">
        <f>IFERROR(N44/AC44, "N.A.")</f>
        <v>1656.3157147924794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2164534.0000000005</v>
      </c>
      <c r="C15" s="2"/>
      <c r="D15" s="2">
        <v>679400</v>
      </c>
      <c r="E15" s="2"/>
      <c r="F15" s="2"/>
      <c r="G15" s="2"/>
      <c r="H15" s="2">
        <v>3477408.0000000005</v>
      </c>
      <c r="I15" s="2"/>
      <c r="J15" s="2">
        <v>0</v>
      </c>
      <c r="K15" s="2"/>
      <c r="L15" s="1">
        <f t="shared" ref="L15:M18" si="0">B15+D15+F15+H15+J15</f>
        <v>6321342.0000000009</v>
      </c>
      <c r="M15" s="12">
        <f t="shared" si="0"/>
        <v>0</v>
      </c>
      <c r="N15" s="13">
        <f>L15+M15</f>
        <v>6321342.0000000009</v>
      </c>
      <c r="P15" s="3" t="s">
        <v>12</v>
      </c>
      <c r="Q15" s="2">
        <v>771</v>
      </c>
      <c r="R15" s="2">
        <v>0</v>
      </c>
      <c r="S15" s="2">
        <v>158</v>
      </c>
      <c r="T15" s="2">
        <v>0</v>
      </c>
      <c r="U15" s="2">
        <v>0</v>
      </c>
      <c r="V15" s="2">
        <v>0</v>
      </c>
      <c r="W15" s="2">
        <v>1667</v>
      </c>
      <c r="X15" s="2">
        <v>0</v>
      </c>
      <c r="Y15" s="2">
        <v>92</v>
      </c>
      <c r="Z15" s="2">
        <v>0</v>
      </c>
      <c r="AA15" s="1">
        <f t="shared" ref="AA15:AB18" si="1">Q15+S15+U15+W15+Y15</f>
        <v>2688</v>
      </c>
      <c r="AB15" s="12">
        <f t="shared" si="1"/>
        <v>0</v>
      </c>
      <c r="AC15" s="13">
        <f>AA15+AB15</f>
        <v>2688</v>
      </c>
      <c r="AE15" s="3" t="s">
        <v>12</v>
      </c>
      <c r="AF15" s="2">
        <f t="shared" ref="AF15:AR18" si="2">IFERROR(B15/Q15, "N.A.")</f>
        <v>2807.4370946822314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2086.0275944811042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2351.6897321428573</v>
      </c>
      <c r="AQ15" s="16" t="str">
        <f t="shared" si="2"/>
        <v>N.A.</v>
      </c>
      <c r="AR15" s="13">
        <f t="shared" si="2"/>
        <v>2351.6897321428573</v>
      </c>
    </row>
    <row r="16" spans="1:44" ht="15" customHeight="1" thickBot="1" x14ac:dyDescent="0.3">
      <c r="A16" s="3" t="s">
        <v>13</v>
      </c>
      <c r="B16" s="2">
        <v>564585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564585</v>
      </c>
      <c r="M16" s="12">
        <f t="shared" si="0"/>
        <v>0</v>
      </c>
      <c r="N16" s="13">
        <f>L16+M16</f>
        <v>564585</v>
      </c>
      <c r="P16" s="3" t="s">
        <v>13</v>
      </c>
      <c r="Q16" s="2">
        <v>532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532</v>
      </c>
      <c r="AB16" s="12">
        <f t="shared" si="1"/>
        <v>0</v>
      </c>
      <c r="AC16" s="13">
        <f>AA16+AB16</f>
        <v>532</v>
      </c>
      <c r="AE16" s="3" t="s">
        <v>13</v>
      </c>
      <c r="AF16" s="2">
        <f t="shared" si="2"/>
        <v>1061.25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1061.25</v>
      </c>
      <c r="AQ16" s="16" t="str">
        <f t="shared" si="2"/>
        <v>N.A.</v>
      </c>
      <c r="AR16" s="13">
        <f t="shared" si="2"/>
        <v>1061.25</v>
      </c>
    </row>
    <row r="17" spans="1:44" ht="15" customHeight="1" thickBot="1" x14ac:dyDescent="0.3">
      <c r="A17" s="3" t="s">
        <v>14</v>
      </c>
      <c r="B17" s="2">
        <v>4111740</v>
      </c>
      <c r="C17" s="2">
        <v>1940660</v>
      </c>
      <c r="D17" s="2">
        <v>509550</v>
      </c>
      <c r="E17" s="2"/>
      <c r="F17" s="2"/>
      <c r="G17" s="2"/>
      <c r="H17" s="2"/>
      <c r="I17" s="2">
        <v>2865905.0000000005</v>
      </c>
      <c r="J17" s="2">
        <v>0</v>
      </c>
      <c r="K17" s="2"/>
      <c r="L17" s="1">
        <f t="shared" si="0"/>
        <v>4621290</v>
      </c>
      <c r="M17" s="12">
        <f t="shared" si="0"/>
        <v>4806565</v>
      </c>
      <c r="N17" s="13">
        <f>L17+M17</f>
        <v>9427855</v>
      </c>
      <c r="P17" s="3" t="s">
        <v>14</v>
      </c>
      <c r="Q17" s="2">
        <v>1763</v>
      </c>
      <c r="R17" s="2">
        <v>620</v>
      </c>
      <c r="S17" s="2">
        <v>79</v>
      </c>
      <c r="T17" s="2">
        <v>0</v>
      </c>
      <c r="U17" s="2">
        <v>0</v>
      </c>
      <c r="V17" s="2">
        <v>0</v>
      </c>
      <c r="W17" s="2">
        <v>0</v>
      </c>
      <c r="X17" s="2">
        <v>1180</v>
      </c>
      <c r="Y17" s="2">
        <v>397</v>
      </c>
      <c r="Z17" s="2">
        <v>0</v>
      </c>
      <c r="AA17" s="1">
        <f t="shared" si="1"/>
        <v>2239</v>
      </c>
      <c r="AB17" s="12">
        <f t="shared" si="1"/>
        <v>1800</v>
      </c>
      <c r="AC17" s="13">
        <f>AA17+AB17</f>
        <v>4039</v>
      </c>
      <c r="AE17" s="3" t="s">
        <v>14</v>
      </c>
      <c r="AF17" s="2">
        <f t="shared" si="2"/>
        <v>2332.2404991491776</v>
      </c>
      <c r="AG17" s="2">
        <f t="shared" si="2"/>
        <v>3130.0967741935483</v>
      </c>
      <c r="AH17" s="2">
        <f t="shared" si="2"/>
        <v>6450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2428.7330508474579</v>
      </c>
      <c r="AN17" s="2">
        <f t="shared" si="2"/>
        <v>0</v>
      </c>
      <c r="AO17" s="2" t="str">
        <f t="shared" si="2"/>
        <v>N.A.</v>
      </c>
      <c r="AP17" s="15">
        <f t="shared" si="2"/>
        <v>2063.9973202322467</v>
      </c>
      <c r="AQ17" s="16">
        <f t="shared" si="2"/>
        <v>2670.3138888888889</v>
      </c>
      <c r="AR17" s="13">
        <f t="shared" si="2"/>
        <v>2334.2052488239665</v>
      </c>
    </row>
    <row r="18" spans="1:44" ht="15" customHeight="1" thickBot="1" x14ac:dyDescent="0.3">
      <c r="A18" s="3" t="s">
        <v>15</v>
      </c>
      <c r="B18" s="2">
        <v>575985.00000000012</v>
      </c>
      <c r="C18" s="2">
        <v>305730</v>
      </c>
      <c r="D18" s="2">
        <v>1799979.9999999998</v>
      </c>
      <c r="E18" s="2"/>
      <c r="F18" s="2"/>
      <c r="G18" s="2">
        <v>989000</v>
      </c>
      <c r="H18" s="2">
        <v>1012919.9999999999</v>
      </c>
      <c r="I18" s="2"/>
      <c r="J18" s="2">
        <v>0</v>
      </c>
      <c r="K18" s="2"/>
      <c r="L18" s="1">
        <f t="shared" si="0"/>
        <v>3388885</v>
      </c>
      <c r="M18" s="12">
        <f t="shared" si="0"/>
        <v>1294730</v>
      </c>
      <c r="N18" s="13">
        <f>L18+M18</f>
        <v>4683615</v>
      </c>
      <c r="P18" s="3" t="s">
        <v>15</v>
      </c>
      <c r="Q18" s="2">
        <v>409</v>
      </c>
      <c r="R18" s="2">
        <v>79</v>
      </c>
      <c r="S18" s="2">
        <v>828</v>
      </c>
      <c r="T18" s="2">
        <v>0</v>
      </c>
      <c r="U18" s="2">
        <v>0</v>
      </c>
      <c r="V18" s="2">
        <v>368</v>
      </c>
      <c r="W18" s="2">
        <v>1393</v>
      </c>
      <c r="X18" s="2">
        <v>0</v>
      </c>
      <c r="Y18" s="2">
        <v>225</v>
      </c>
      <c r="Z18" s="2">
        <v>0</v>
      </c>
      <c r="AA18" s="1">
        <f t="shared" si="1"/>
        <v>2855</v>
      </c>
      <c r="AB18" s="12">
        <f t="shared" si="1"/>
        <v>447</v>
      </c>
      <c r="AC18" s="18">
        <f>AA18+AB18</f>
        <v>3302</v>
      </c>
      <c r="AE18" s="3" t="s">
        <v>15</v>
      </c>
      <c r="AF18" s="2">
        <f t="shared" si="2"/>
        <v>1408.2762836185823</v>
      </c>
      <c r="AG18" s="2">
        <f t="shared" si="2"/>
        <v>3870</v>
      </c>
      <c r="AH18" s="2">
        <f t="shared" si="2"/>
        <v>2173.8888888888887</v>
      </c>
      <c r="AI18" s="2" t="str">
        <f t="shared" si="2"/>
        <v>N.A.</v>
      </c>
      <c r="AJ18" s="2" t="str">
        <f t="shared" si="2"/>
        <v>N.A.</v>
      </c>
      <c r="AK18" s="2">
        <f t="shared" si="2"/>
        <v>2687.5</v>
      </c>
      <c r="AL18" s="2">
        <f t="shared" si="2"/>
        <v>727.15003589375442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1187</v>
      </c>
      <c r="AQ18" s="16">
        <f t="shared" si="2"/>
        <v>2896.4876957494407</v>
      </c>
      <c r="AR18" s="13">
        <f t="shared" si="2"/>
        <v>1418.4176256814053</v>
      </c>
    </row>
    <row r="19" spans="1:44" ht="15" customHeight="1" thickBot="1" x14ac:dyDescent="0.3">
      <c r="A19" s="4" t="s">
        <v>16</v>
      </c>
      <c r="B19" s="2">
        <v>7416844.0000000009</v>
      </c>
      <c r="C19" s="2">
        <v>2246390</v>
      </c>
      <c r="D19" s="2">
        <v>2988930</v>
      </c>
      <c r="E19" s="2"/>
      <c r="F19" s="2"/>
      <c r="G19" s="2">
        <v>989000</v>
      </c>
      <c r="H19" s="2">
        <v>4490327.9999999991</v>
      </c>
      <c r="I19" s="2">
        <v>2865905.0000000005</v>
      </c>
      <c r="J19" s="2">
        <v>0</v>
      </c>
      <c r="K19" s="2"/>
      <c r="L19" s="1">
        <f t="shared" ref="L19" si="3">B19+D19+F19+H19+J19</f>
        <v>14896102</v>
      </c>
      <c r="M19" s="12">
        <f t="shared" ref="M19" si="4">C19+E19+G19+I19+K19</f>
        <v>6101295</v>
      </c>
      <c r="N19" s="18">
        <f>L19+M19</f>
        <v>20997397</v>
      </c>
      <c r="P19" s="4" t="s">
        <v>16</v>
      </c>
      <c r="Q19" s="2">
        <v>3475</v>
      </c>
      <c r="R19" s="2">
        <v>699</v>
      </c>
      <c r="S19" s="2">
        <v>1065</v>
      </c>
      <c r="T19" s="2">
        <v>0</v>
      </c>
      <c r="U19" s="2">
        <v>0</v>
      </c>
      <c r="V19" s="2">
        <v>368</v>
      </c>
      <c r="W19" s="2">
        <v>3060</v>
      </c>
      <c r="X19" s="2">
        <v>1180</v>
      </c>
      <c r="Y19" s="2">
        <v>714</v>
      </c>
      <c r="Z19" s="2">
        <v>0</v>
      </c>
      <c r="AA19" s="1">
        <f t="shared" ref="AA19" si="5">Q19+S19+U19+W19+Y19</f>
        <v>8314</v>
      </c>
      <c r="AB19" s="12">
        <f t="shared" ref="AB19" si="6">R19+T19+V19+X19+Z19</f>
        <v>2247</v>
      </c>
      <c r="AC19" s="13">
        <f>AA19+AB19</f>
        <v>10561</v>
      </c>
      <c r="AE19" s="4" t="s">
        <v>16</v>
      </c>
      <c r="AF19" s="2">
        <f t="shared" ref="AF19:AO19" si="7">IFERROR(B19/Q19, "N.A.")</f>
        <v>2134.3435971223025</v>
      </c>
      <c r="AG19" s="2">
        <f t="shared" si="7"/>
        <v>3213.719599427754</v>
      </c>
      <c r="AH19" s="2">
        <f t="shared" si="7"/>
        <v>2806.5070422535209</v>
      </c>
      <c r="AI19" s="2" t="str">
        <f t="shared" si="7"/>
        <v>N.A.</v>
      </c>
      <c r="AJ19" s="2" t="str">
        <f t="shared" si="7"/>
        <v>N.A.</v>
      </c>
      <c r="AK19" s="2">
        <f t="shared" si="7"/>
        <v>2687.5</v>
      </c>
      <c r="AL19" s="2">
        <f t="shared" si="7"/>
        <v>1467.4274509803918</v>
      </c>
      <c r="AM19" s="2">
        <f t="shared" si="7"/>
        <v>2428.7330508474579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1791.6889583834495</v>
      </c>
      <c r="AQ19" s="16">
        <f t="shared" ref="AQ19" si="9">IFERROR(M19/AB19, "N.A.")</f>
        <v>2715.3070761014687</v>
      </c>
      <c r="AR19" s="13">
        <f t="shared" ref="AR19" si="10">IFERROR(N19/AC19, "N.A.")</f>
        <v>1988.2015907584509</v>
      </c>
    </row>
    <row r="20" spans="1:44" ht="15" customHeight="1" thickBot="1" x14ac:dyDescent="0.3">
      <c r="A20" s="5" t="s">
        <v>0</v>
      </c>
      <c r="B20" s="28">
        <f>B19+C19</f>
        <v>9663234</v>
      </c>
      <c r="C20" s="30"/>
      <c r="D20" s="28">
        <f>D19+E19</f>
        <v>2988930</v>
      </c>
      <c r="E20" s="30"/>
      <c r="F20" s="28">
        <f>F19+G19</f>
        <v>989000</v>
      </c>
      <c r="G20" s="30"/>
      <c r="H20" s="28">
        <f>H19+I19</f>
        <v>7356233</v>
      </c>
      <c r="I20" s="30"/>
      <c r="J20" s="28">
        <f>J19+K19</f>
        <v>0</v>
      </c>
      <c r="K20" s="30"/>
      <c r="L20" s="28">
        <f>L19+M19</f>
        <v>20997397</v>
      </c>
      <c r="M20" s="29"/>
      <c r="N20" s="19">
        <f>B20+D20+F20+H20+J20</f>
        <v>20997397</v>
      </c>
      <c r="P20" s="5" t="s">
        <v>0</v>
      </c>
      <c r="Q20" s="28">
        <f>Q19+R19</f>
        <v>4174</v>
      </c>
      <c r="R20" s="30"/>
      <c r="S20" s="28">
        <f>S19+T19</f>
        <v>1065</v>
      </c>
      <c r="T20" s="30"/>
      <c r="U20" s="28">
        <f>U19+V19</f>
        <v>368</v>
      </c>
      <c r="V20" s="30"/>
      <c r="W20" s="28">
        <f>W19+X19</f>
        <v>4240</v>
      </c>
      <c r="X20" s="30"/>
      <c r="Y20" s="28">
        <f>Y19+Z19</f>
        <v>714</v>
      </c>
      <c r="Z20" s="30"/>
      <c r="AA20" s="28">
        <f>AA19+AB19</f>
        <v>10561</v>
      </c>
      <c r="AB20" s="30"/>
      <c r="AC20" s="20">
        <f>Q20+S20+U20+W20+Y20</f>
        <v>10561</v>
      </c>
      <c r="AE20" s="5" t="s">
        <v>0</v>
      </c>
      <c r="AF20" s="31">
        <f>IFERROR(B20/Q20,"N.A.")</f>
        <v>2315.1015812170581</v>
      </c>
      <c r="AG20" s="32"/>
      <c r="AH20" s="31">
        <f>IFERROR(D20/S20,"N.A.")</f>
        <v>2806.5070422535209</v>
      </c>
      <c r="AI20" s="32"/>
      <c r="AJ20" s="31">
        <f>IFERROR(F20/U20,"N.A.")</f>
        <v>2687.5</v>
      </c>
      <c r="AK20" s="32"/>
      <c r="AL20" s="31">
        <f>IFERROR(H20/W20,"N.A.")</f>
        <v>1734.9606132075471</v>
      </c>
      <c r="AM20" s="32"/>
      <c r="AN20" s="31">
        <f>IFERROR(J20/Y20,"N.A.")</f>
        <v>0</v>
      </c>
      <c r="AO20" s="32"/>
      <c r="AP20" s="31">
        <f>IFERROR(L20/AA20,"N.A.")</f>
        <v>1988.2015907584509</v>
      </c>
      <c r="AQ20" s="32"/>
      <c r="AR20" s="17">
        <f>IFERROR(N20/AC20, "N.A.")</f>
        <v>1988.2015907584509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2065634</v>
      </c>
      <c r="C27" s="2"/>
      <c r="D27" s="2">
        <v>679400</v>
      </c>
      <c r="E27" s="2"/>
      <c r="F27" s="2"/>
      <c r="G27" s="2"/>
      <c r="H27" s="2">
        <v>2095820</v>
      </c>
      <c r="I27" s="2"/>
      <c r="J27" s="2"/>
      <c r="K27" s="2"/>
      <c r="L27" s="1">
        <f t="shared" ref="L27:M30" si="11">B27+D27+F27+H27+J27</f>
        <v>4840854</v>
      </c>
      <c r="M27" s="12">
        <f t="shared" si="11"/>
        <v>0</v>
      </c>
      <c r="N27" s="13">
        <f>L27+M27</f>
        <v>4840854</v>
      </c>
      <c r="P27" s="3" t="s">
        <v>12</v>
      </c>
      <c r="Q27" s="2">
        <v>679</v>
      </c>
      <c r="R27" s="2">
        <v>0</v>
      </c>
      <c r="S27" s="2">
        <v>158</v>
      </c>
      <c r="T27" s="2">
        <v>0</v>
      </c>
      <c r="U27" s="2">
        <v>0</v>
      </c>
      <c r="V27" s="2">
        <v>0</v>
      </c>
      <c r="W27" s="2">
        <v>825</v>
      </c>
      <c r="X27" s="2">
        <v>0</v>
      </c>
      <c r="Y27" s="2">
        <v>0</v>
      </c>
      <c r="Z27" s="2">
        <v>0</v>
      </c>
      <c r="AA27" s="1">
        <f t="shared" ref="AA27:AB30" si="12">Q27+S27+U27+W27+Y27</f>
        <v>1662</v>
      </c>
      <c r="AB27" s="12">
        <f t="shared" si="12"/>
        <v>0</v>
      </c>
      <c r="AC27" s="13">
        <f>AA27+AB27</f>
        <v>1662</v>
      </c>
      <c r="AE27" s="3" t="s">
        <v>12</v>
      </c>
      <c r="AF27" s="2">
        <f t="shared" ref="AF27:AR30" si="13">IFERROR(B27/Q27, "N.A.")</f>
        <v>3042.1708394698085</v>
      </c>
      <c r="AG27" s="2" t="str">
        <f t="shared" si="13"/>
        <v>N.A.</v>
      </c>
      <c r="AH27" s="2">
        <f t="shared" si="13"/>
        <v>4300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2540.3878787878789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2912.6678700361012</v>
      </c>
      <c r="AQ27" s="16" t="str">
        <f t="shared" si="13"/>
        <v>N.A.</v>
      </c>
      <c r="AR27" s="13">
        <f t="shared" si="13"/>
        <v>2912.6678700361012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3049059.9999999995</v>
      </c>
      <c r="C29" s="2">
        <v>1940660</v>
      </c>
      <c r="D29" s="2">
        <v>509550</v>
      </c>
      <c r="E29" s="2"/>
      <c r="F29" s="2"/>
      <c r="G29" s="2"/>
      <c r="H29" s="2"/>
      <c r="I29" s="2">
        <v>2848920</v>
      </c>
      <c r="J29" s="2">
        <v>0</v>
      </c>
      <c r="K29" s="2"/>
      <c r="L29" s="1">
        <f t="shared" si="11"/>
        <v>3558609.9999999995</v>
      </c>
      <c r="M29" s="12">
        <f t="shared" si="11"/>
        <v>4789580</v>
      </c>
      <c r="N29" s="13">
        <f>L29+M29</f>
        <v>8348190</v>
      </c>
      <c r="P29" s="3" t="s">
        <v>14</v>
      </c>
      <c r="Q29" s="2">
        <v>1006</v>
      </c>
      <c r="R29" s="2">
        <v>620</v>
      </c>
      <c r="S29" s="2">
        <v>79</v>
      </c>
      <c r="T29" s="2">
        <v>0</v>
      </c>
      <c r="U29" s="2">
        <v>0</v>
      </c>
      <c r="V29" s="2">
        <v>0</v>
      </c>
      <c r="W29" s="2">
        <v>0</v>
      </c>
      <c r="X29" s="2">
        <v>1101</v>
      </c>
      <c r="Y29" s="2">
        <v>264</v>
      </c>
      <c r="Z29" s="2">
        <v>0</v>
      </c>
      <c r="AA29" s="1">
        <f t="shared" si="12"/>
        <v>1349</v>
      </c>
      <c r="AB29" s="12">
        <f t="shared" si="12"/>
        <v>1721</v>
      </c>
      <c r="AC29" s="13">
        <f>AA29+AB29</f>
        <v>3070</v>
      </c>
      <c r="AE29" s="3" t="s">
        <v>14</v>
      </c>
      <c r="AF29" s="2">
        <f t="shared" si="13"/>
        <v>3030.8747514910533</v>
      </c>
      <c r="AG29" s="2">
        <f t="shared" si="13"/>
        <v>3130.0967741935483</v>
      </c>
      <c r="AH29" s="2">
        <f t="shared" si="13"/>
        <v>6450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2587.574931880109</v>
      </c>
      <c r="AN29" s="2">
        <f t="shared" si="13"/>
        <v>0</v>
      </c>
      <c r="AO29" s="2" t="str">
        <f t="shared" si="13"/>
        <v>N.A.</v>
      </c>
      <c r="AP29" s="15">
        <f t="shared" si="13"/>
        <v>2637.9614529280943</v>
      </c>
      <c r="AQ29" s="16">
        <f t="shared" si="13"/>
        <v>2783.0214991284138</v>
      </c>
      <c r="AR29" s="13">
        <f t="shared" si="13"/>
        <v>2719.2801302931598</v>
      </c>
    </row>
    <row r="30" spans="1:44" ht="15" customHeight="1" thickBot="1" x14ac:dyDescent="0.3">
      <c r="A30" s="3" t="s">
        <v>15</v>
      </c>
      <c r="B30" s="2">
        <v>575985.00000000012</v>
      </c>
      <c r="C30" s="2">
        <v>305730</v>
      </c>
      <c r="D30" s="2">
        <v>1799979.9999999998</v>
      </c>
      <c r="E30" s="2"/>
      <c r="F30" s="2"/>
      <c r="G30" s="2">
        <v>989000</v>
      </c>
      <c r="H30" s="2">
        <v>1012919.9999999999</v>
      </c>
      <c r="I30" s="2"/>
      <c r="J30" s="2">
        <v>0</v>
      </c>
      <c r="K30" s="2"/>
      <c r="L30" s="1">
        <f t="shared" si="11"/>
        <v>3388885</v>
      </c>
      <c r="M30" s="12">
        <f t="shared" si="11"/>
        <v>1294730</v>
      </c>
      <c r="N30" s="13">
        <f>L30+M30</f>
        <v>4683615</v>
      </c>
      <c r="P30" s="3" t="s">
        <v>15</v>
      </c>
      <c r="Q30" s="2">
        <v>409</v>
      </c>
      <c r="R30" s="2">
        <v>79</v>
      </c>
      <c r="S30" s="2">
        <v>828</v>
      </c>
      <c r="T30" s="2">
        <v>0</v>
      </c>
      <c r="U30" s="2">
        <v>0</v>
      </c>
      <c r="V30" s="2">
        <v>368</v>
      </c>
      <c r="W30" s="2">
        <v>1393</v>
      </c>
      <c r="X30" s="2">
        <v>0</v>
      </c>
      <c r="Y30" s="2">
        <v>225</v>
      </c>
      <c r="Z30" s="2">
        <v>0</v>
      </c>
      <c r="AA30" s="1">
        <f t="shared" si="12"/>
        <v>2855</v>
      </c>
      <c r="AB30" s="12">
        <f t="shared" si="12"/>
        <v>447</v>
      </c>
      <c r="AC30" s="18">
        <f>AA30+AB30</f>
        <v>3302</v>
      </c>
      <c r="AE30" s="3" t="s">
        <v>15</v>
      </c>
      <c r="AF30" s="2">
        <f t="shared" si="13"/>
        <v>1408.2762836185823</v>
      </c>
      <c r="AG30" s="2">
        <f t="shared" si="13"/>
        <v>3870</v>
      </c>
      <c r="AH30" s="2">
        <f t="shared" si="13"/>
        <v>2173.8888888888887</v>
      </c>
      <c r="AI30" s="2" t="str">
        <f t="shared" si="13"/>
        <v>N.A.</v>
      </c>
      <c r="AJ30" s="2" t="str">
        <f t="shared" si="13"/>
        <v>N.A.</v>
      </c>
      <c r="AK30" s="2">
        <f t="shared" si="13"/>
        <v>2687.5</v>
      </c>
      <c r="AL30" s="2">
        <f t="shared" si="13"/>
        <v>727.15003589375442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1187</v>
      </c>
      <c r="AQ30" s="16">
        <f t="shared" si="13"/>
        <v>2896.4876957494407</v>
      </c>
      <c r="AR30" s="13">
        <f t="shared" si="13"/>
        <v>1418.4176256814053</v>
      </c>
    </row>
    <row r="31" spans="1:44" ht="15" customHeight="1" thickBot="1" x14ac:dyDescent="0.3">
      <c r="A31" s="4" t="s">
        <v>16</v>
      </c>
      <c r="B31" s="2">
        <v>5690679</v>
      </c>
      <c r="C31" s="2">
        <v>2246390</v>
      </c>
      <c r="D31" s="2">
        <v>2988930</v>
      </c>
      <c r="E31" s="2"/>
      <c r="F31" s="2"/>
      <c r="G31" s="2">
        <v>989000</v>
      </c>
      <c r="H31" s="2">
        <v>3108739.9999999995</v>
      </c>
      <c r="I31" s="2">
        <v>2848920</v>
      </c>
      <c r="J31" s="2">
        <v>0</v>
      </c>
      <c r="K31" s="2"/>
      <c r="L31" s="1">
        <f t="shared" ref="L31" si="14">B31+D31+F31+H31+J31</f>
        <v>11788349</v>
      </c>
      <c r="M31" s="12">
        <f t="shared" ref="M31" si="15">C31+E31+G31+I31+K31</f>
        <v>6084310</v>
      </c>
      <c r="N31" s="18">
        <f>L31+M31</f>
        <v>17872659</v>
      </c>
      <c r="P31" s="4" t="s">
        <v>16</v>
      </c>
      <c r="Q31" s="2">
        <v>2094</v>
      </c>
      <c r="R31" s="2">
        <v>699</v>
      </c>
      <c r="S31" s="2">
        <v>1065</v>
      </c>
      <c r="T31" s="2">
        <v>0</v>
      </c>
      <c r="U31" s="2">
        <v>0</v>
      </c>
      <c r="V31" s="2">
        <v>368</v>
      </c>
      <c r="W31" s="2">
        <v>2218</v>
      </c>
      <c r="X31" s="2">
        <v>1101</v>
      </c>
      <c r="Y31" s="2">
        <v>489</v>
      </c>
      <c r="Z31" s="2">
        <v>0</v>
      </c>
      <c r="AA31" s="1">
        <f t="shared" ref="AA31" si="16">Q31+S31+U31+W31+Y31</f>
        <v>5866</v>
      </c>
      <c r="AB31" s="12">
        <f t="shared" ref="AB31" si="17">R31+T31+V31+X31+Z31</f>
        <v>2168</v>
      </c>
      <c r="AC31" s="13">
        <f>AA31+AB31</f>
        <v>8034</v>
      </c>
      <c r="AE31" s="4" t="s">
        <v>16</v>
      </c>
      <c r="AF31" s="2">
        <f t="shared" ref="AF31:AO31" si="18">IFERROR(B31/Q31, "N.A.")</f>
        <v>2717.6117478510027</v>
      </c>
      <c r="AG31" s="2">
        <f t="shared" si="18"/>
        <v>3213.719599427754</v>
      </c>
      <c r="AH31" s="2">
        <f t="shared" si="18"/>
        <v>2806.5070422535209</v>
      </c>
      <c r="AI31" s="2" t="str">
        <f t="shared" si="18"/>
        <v>N.A.</v>
      </c>
      <c r="AJ31" s="2" t="str">
        <f t="shared" si="18"/>
        <v>N.A.</v>
      </c>
      <c r="AK31" s="2">
        <f t="shared" si="18"/>
        <v>2687.5</v>
      </c>
      <c r="AL31" s="2">
        <f t="shared" si="18"/>
        <v>1401.5960324616769</v>
      </c>
      <c r="AM31" s="2">
        <f t="shared" si="18"/>
        <v>2587.574931880109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2009.6060347766793</v>
      </c>
      <c r="AQ31" s="16">
        <f t="shared" ref="AQ31" si="20">IFERROR(M31/AB31, "N.A.")</f>
        <v>2806.4160516605166</v>
      </c>
      <c r="AR31" s="13">
        <f t="shared" ref="AR31" si="21">IFERROR(N31/AC31, "N.A.")</f>
        <v>2224.6277072442122</v>
      </c>
    </row>
    <row r="32" spans="1:44" ht="15" customHeight="1" thickBot="1" x14ac:dyDescent="0.3">
      <c r="A32" s="5" t="s">
        <v>0</v>
      </c>
      <c r="B32" s="28">
        <f>B31+C31</f>
        <v>7937069</v>
      </c>
      <c r="C32" s="30"/>
      <c r="D32" s="28">
        <f>D31+E31</f>
        <v>2988930</v>
      </c>
      <c r="E32" s="30"/>
      <c r="F32" s="28">
        <f>F31+G31</f>
        <v>989000</v>
      </c>
      <c r="G32" s="30"/>
      <c r="H32" s="28">
        <f>H31+I31</f>
        <v>5957660</v>
      </c>
      <c r="I32" s="30"/>
      <c r="J32" s="28">
        <f>J31+K31</f>
        <v>0</v>
      </c>
      <c r="K32" s="30"/>
      <c r="L32" s="28">
        <f>L31+M31</f>
        <v>17872659</v>
      </c>
      <c r="M32" s="29"/>
      <c r="N32" s="19">
        <f>B32+D32+F32+H32+J32</f>
        <v>17872659</v>
      </c>
      <c r="P32" s="5" t="s">
        <v>0</v>
      </c>
      <c r="Q32" s="28">
        <f>Q31+R31</f>
        <v>2793</v>
      </c>
      <c r="R32" s="30"/>
      <c r="S32" s="28">
        <f>S31+T31</f>
        <v>1065</v>
      </c>
      <c r="T32" s="30"/>
      <c r="U32" s="28">
        <f>U31+V31</f>
        <v>368</v>
      </c>
      <c r="V32" s="30"/>
      <c r="W32" s="28">
        <f>W31+X31</f>
        <v>3319</v>
      </c>
      <c r="X32" s="30"/>
      <c r="Y32" s="28">
        <f>Y31+Z31</f>
        <v>489</v>
      </c>
      <c r="Z32" s="30"/>
      <c r="AA32" s="28">
        <f>AA31+AB31</f>
        <v>8034</v>
      </c>
      <c r="AB32" s="30"/>
      <c r="AC32" s="20">
        <f>Q32+S32+U32+W32+Y32</f>
        <v>8034</v>
      </c>
      <c r="AE32" s="5" t="s">
        <v>0</v>
      </c>
      <c r="AF32" s="31">
        <f>IFERROR(B32/Q32,"N.A.")</f>
        <v>2841.7719298245615</v>
      </c>
      <c r="AG32" s="32"/>
      <c r="AH32" s="31">
        <f>IFERROR(D32/S32,"N.A.")</f>
        <v>2806.5070422535209</v>
      </c>
      <c r="AI32" s="32"/>
      <c r="AJ32" s="31">
        <f>IFERROR(F32/U32,"N.A.")</f>
        <v>2687.5</v>
      </c>
      <c r="AK32" s="32"/>
      <c r="AL32" s="31">
        <f>IFERROR(H32/W32,"N.A.")</f>
        <v>1795.0165712564026</v>
      </c>
      <c r="AM32" s="32"/>
      <c r="AN32" s="31">
        <f>IFERROR(J32/Y32,"N.A.")</f>
        <v>0</v>
      </c>
      <c r="AO32" s="32"/>
      <c r="AP32" s="31">
        <f>IFERROR(L32/AA32,"N.A.")</f>
        <v>2224.6277072442122</v>
      </c>
      <c r="AQ32" s="32"/>
      <c r="AR32" s="17">
        <f>IFERROR(N32/AC32, "N.A.")</f>
        <v>2224.6277072442122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98900</v>
      </c>
      <c r="C39" s="2"/>
      <c r="D39" s="2"/>
      <c r="E39" s="2"/>
      <c r="F39" s="2"/>
      <c r="G39" s="2"/>
      <c r="H39" s="2">
        <v>1381588</v>
      </c>
      <c r="I39" s="2"/>
      <c r="J39" s="2">
        <v>0</v>
      </c>
      <c r="K39" s="2"/>
      <c r="L39" s="1">
        <f t="shared" ref="L39:M42" si="22">B39+D39+F39+H39+J39</f>
        <v>1480488</v>
      </c>
      <c r="M39" s="12">
        <f t="shared" si="22"/>
        <v>0</v>
      </c>
      <c r="N39" s="13">
        <f>L39+M39</f>
        <v>1480488</v>
      </c>
      <c r="P39" s="3" t="s">
        <v>12</v>
      </c>
      <c r="Q39" s="2">
        <v>92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842</v>
      </c>
      <c r="X39" s="2">
        <v>0</v>
      </c>
      <c r="Y39" s="2">
        <v>92</v>
      </c>
      <c r="Z39" s="2">
        <v>0</v>
      </c>
      <c r="AA39" s="1">
        <f t="shared" ref="AA39:AB42" si="23">Q39+S39+U39+W39+Y39</f>
        <v>1026</v>
      </c>
      <c r="AB39" s="12">
        <f t="shared" si="23"/>
        <v>0</v>
      </c>
      <c r="AC39" s="13">
        <f>AA39+AB39</f>
        <v>1026</v>
      </c>
      <c r="AE39" s="3" t="s">
        <v>12</v>
      </c>
      <c r="AF39" s="2">
        <f t="shared" ref="AF39:AR42" si="24">IFERROR(B39/Q39, "N.A.")</f>
        <v>1075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1640.8408551068883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1442.9707602339181</v>
      </c>
      <c r="AQ39" s="16" t="str">
        <f t="shared" si="24"/>
        <v>N.A.</v>
      </c>
      <c r="AR39" s="13">
        <f t="shared" si="24"/>
        <v>1442.9707602339181</v>
      </c>
    </row>
    <row r="40" spans="1:44" ht="15" customHeight="1" thickBot="1" x14ac:dyDescent="0.3">
      <c r="A40" s="3" t="s">
        <v>13</v>
      </c>
      <c r="B40" s="2">
        <v>564585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564585</v>
      </c>
      <c r="M40" s="12">
        <f t="shared" si="22"/>
        <v>0</v>
      </c>
      <c r="N40" s="13">
        <f>L40+M40</f>
        <v>564585</v>
      </c>
      <c r="P40" s="3" t="s">
        <v>13</v>
      </c>
      <c r="Q40" s="2">
        <v>532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532</v>
      </c>
      <c r="AB40" s="12">
        <f t="shared" si="23"/>
        <v>0</v>
      </c>
      <c r="AC40" s="13">
        <f>AA40+AB40</f>
        <v>532</v>
      </c>
      <c r="AE40" s="3" t="s">
        <v>13</v>
      </c>
      <c r="AF40" s="2">
        <f t="shared" si="24"/>
        <v>1061.25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1061.25</v>
      </c>
      <c r="AQ40" s="16" t="str">
        <f t="shared" si="24"/>
        <v>N.A.</v>
      </c>
      <c r="AR40" s="13">
        <f t="shared" si="24"/>
        <v>1061.25</v>
      </c>
    </row>
    <row r="41" spans="1:44" ht="15" customHeight="1" thickBot="1" x14ac:dyDescent="0.3">
      <c r="A41" s="3" t="s">
        <v>14</v>
      </c>
      <c r="B41" s="2">
        <v>1062680</v>
      </c>
      <c r="C41" s="2"/>
      <c r="D41" s="2"/>
      <c r="E41" s="2"/>
      <c r="F41" s="2"/>
      <c r="G41" s="2"/>
      <c r="H41" s="2"/>
      <c r="I41" s="2">
        <v>16985</v>
      </c>
      <c r="J41" s="2">
        <v>0</v>
      </c>
      <c r="K41" s="2"/>
      <c r="L41" s="1">
        <f t="shared" si="22"/>
        <v>1062680</v>
      </c>
      <c r="M41" s="12">
        <f t="shared" si="22"/>
        <v>16985</v>
      </c>
      <c r="N41" s="13">
        <f>L41+M41</f>
        <v>1079665</v>
      </c>
      <c r="P41" s="3" t="s">
        <v>14</v>
      </c>
      <c r="Q41" s="2">
        <v>757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79</v>
      </c>
      <c r="Y41" s="2">
        <v>133</v>
      </c>
      <c r="Z41" s="2">
        <v>0</v>
      </c>
      <c r="AA41" s="1">
        <f t="shared" si="23"/>
        <v>890</v>
      </c>
      <c r="AB41" s="12">
        <f t="shared" si="23"/>
        <v>79</v>
      </c>
      <c r="AC41" s="13">
        <f>AA41+AB41</f>
        <v>969</v>
      </c>
      <c r="AE41" s="3" t="s">
        <v>14</v>
      </c>
      <c r="AF41" s="2">
        <f t="shared" si="24"/>
        <v>1403.8044914134744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215</v>
      </c>
      <c r="AN41" s="2">
        <f t="shared" si="24"/>
        <v>0</v>
      </c>
      <c r="AO41" s="2" t="str">
        <f t="shared" si="24"/>
        <v>N.A.</v>
      </c>
      <c r="AP41" s="15">
        <f t="shared" si="24"/>
        <v>1194.0224719101125</v>
      </c>
      <c r="AQ41" s="16">
        <f t="shared" si="24"/>
        <v>215</v>
      </c>
      <c r="AR41" s="13">
        <f t="shared" si="24"/>
        <v>1114.2053663570691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1726165</v>
      </c>
      <c r="C43" s="2"/>
      <c r="D43" s="2"/>
      <c r="E43" s="2"/>
      <c r="F43" s="2"/>
      <c r="G43" s="2"/>
      <c r="H43" s="2">
        <v>1381588</v>
      </c>
      <c r="I43" s="2">
        <v>16985</v>
      </c>
      <c r="J43" s="2">
        <v>0</v>
      </c>
      <c r="K43" s="2"/>
      <c r="L43" s="1">
        <f t="shared" ref="L43" si="25">B43+D43+F43+H43+J43</f>
        <v>3107753</v>
      </c>
      <c r="M43" s="12">
        <f t="shared" ref="M43" si="26">C43+E43+G43+I43+K43</f>
        <v>16985</v>
      </c>
      <c r="N43" s="18">
        <f>L43+M43</f>
        <v>3124738</v>
      </c>
      <c r="P43" s="4" t="s">
        <v>16</v>
      </c>
      <c r="Q43" s="2">
        <v>1381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842</v>
      </c>
      <c r="X43" s="2">
        <v>79</v>
      </c>
      <c r="Y43" s="2">
        <v>225</v>
      </c>
      <c r="Z43" s="2">
        <v>0</v>
      </c>
      <c r="AA43" s="1">
        <f t="shared" ref="AA43" si="27">Q43+S43+U43+W43+Y43</f>
        <v>2448</v>
      </c>
      <c r="AB43" s="12">
        <f t="shared" ref="AB43" si="28">R43+T43+V43+X43+Z43</f>
        <v>79</v>
      </c>
      <c r="AC43" s="18">
        <f>AA43+AB43</f>
        <v>2527</v>
      </c>
      <c r="AE43" s="4" t="s">
        <v>16</v>
      </c>
      <c r="AF43" s="2">
        <f t="shared" ref="AF43:AO43" si="29">IFERROR(B43/Q43, "N.A.")</f>
        <v>1249.9384503982621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1640.8408551068883</v>
      </c>
      <c r="AM43" s="2">
        <f t="shared" si="29"/>
        <v>215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1269.5069444444443</v>
      </c>
      <c r="AQ43" s="16">
        <f t="shared" ref="AQ43" si="31">IFERROR(M43/AB43, "N.A.")</f>
        <v>215</v>
      </c>
      <c r="AR43" s="13">
        <f t="shared" ref="AR43" si="32">IFERROR(N43/AC43, "N.A.")</f>
        <v>1236.5405619311437</v>
      </c>
    </row>
    <row r="44" spans="1:44" ht="15" customHeight="1" thickBot="1" x14ac:dyDescent="0.3">
      <c r="A44" s="5" t="s">
        <v>0</v>
      </c>
      <c r="B44" s="28">
        <f>B43+C43</f>
        <v>1726165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1398573</v>
      </c>
      <c r="I44" s="30"/>
      <c r="J44" s="28">
        <f>J43+K43</f>
        <v>0</v>
      </c>
      <c r="K44" s="30"/>
      <c r="L44" s="28">
        <f>L43+M43</f>
        <v>3124738</v>
      </c>
      <c r="M44" s="29"/>
      <c r="N44" s="19">
        <f>B44+D44+F44+H44+J44</f>
        <v>3124738</v>
      </c>
      <c r="P44" s="5" t="s">
        <v>0</v>
      </c>
      <c r="Q44" s="28">
        <f>Q43+R43</f>
        <v>1381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921</v>
      </c>
      <c r="X44" s="30"/>
      <c r="Y44" s="28">
        <f>Y43+Z43</f>
        <v>225</v>
      </c>
      <c r="Z44" s="30"/>
      <c r="AA44" s="28">
        <f>AA43+AB43</f>
        <v>2527</v>
      </c>
      <c r="AB44" s="29"/>
      <c r="AC44" s="19">
        <f>Q44+S44+U44+W44+Y44</f>
        <v>2527</v>
      </c>
      <c r="AE44" s="5" t="s">
        <v>0</v>
      </c>
      <c r="AF44" s="31">
        <f>IFERROR(B44/Q44,"N.A.")</f>
        <v>1249.9384503982621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>
        <f>IFERROR(H44/W44,"N.A.")</f>
        <v>1518.5374592833875</v>
      </c>
      <c r="AM44" s="32"/>
      <c r="AN44" s="31">
        <f>IFERROR(J44/Y44,"N.A.")</f>
        <v>0</v>
      </c>
      <c r="AO44" s="32"/>
      <c r="AP44" s="31">
        <f>IFERROR(L44/AA44,"N.A.")</f>
        <v>1236.5405619311437</v>
      </c>
      <c r="AQ44" s="32"/>
      <c r="AR44" s="17">
        <f>IFERROR(N44/AC44, "N.A.")</f>
        <v>1236.5405619311437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>
        <v>9145584</v>
      </c>
      <c r="C15" s="2"/>
      <c r="D15" s="2">
        <v>7626300</v>
      </c>
      <c r="E15" s="2"/>
      <c r="F15" s="2">
        <v>9453600</v>
      </c>
      <c r="G15" s="2"/>
      <c r="H15" s="2">
        <v>14113169.999999998</v>
      </c>
      <c r="I15" s="2"/>
      <c r="J15" s="2">
        <v>0</v>
      </c>
      <c r="K15" s="2"/>
      <c r="L15" s="1">
        <f t="shared" ref="L15:M18" si="0">B15+D15+F15+H15+J15</f>
        <v>40338654</v>
      </c>
      <c r="M15" s="12">
        <f t="shared" si="0"/>
        <v>0</v>
      </c>
      <c r="N15" s="13">
        <f>L15+M15</f>
        <v>40338654</v>
      </c>
      <c r="P15" s="3" t="s">
        <v>12</v>
      </c>
      <c r="Q15" s="2">
        <v>2236</v>
      </c>
      <c r="R15" s="2">
        <v>0</v>
      </c>
      <c r="S15" s="2">
        <v>950</v>
      </c>
      <c r="T15" s="2">
        <v>0</v>
      </c>
      <c r="U15" s="2">
        <v>880</v>
      </c>
      <c r="V15" s="2">
        <v>0</v>
      </c>
      <c r="W15" s="2">
        <v>3388</v>
      </c>
      <c r="X15" s="2">
        <v>0</v>
      </c>
      <c r="Y15" s="2">
        <v>382</v>
      </c>
      <c r="Z15" s="2">
        <v>0</v>
      </c>
      <c r="AA15" s="1">
        <f t="shared" ref="AA15:AB18" si="1">Q15+S15+U15+W15+Y15</f>
        <v>7836</v>
      </c>
      <c r="AB15" s="12">
        <f t="shared" si="1"/>
        <v>0</v>
      </c>
      <c r="AC15" s="13">
        <f>AA15+AB15</f>
        <v>7836</v>
      </c>
      <c r="AE15" s="3" t="s">
        <v>12</v>
      </c>
      <c r="AF15" s="2">
        <f t="shared" ref="AF15:AR18" si="2">IFERROR(B15/Q15, "N.A.")</f>
        <v>4090.1538461538462</v>
      </c>
      <c r="AG15" s="2" t="str">
        <f t="shared" si="2"/>
        <v>N.A.</v>
      </c>
      <c r="AH15" s="2">
        <f t="shared" si="2"/>
        <v>8027.6842105263158</v>
      </c>
      <c r="AI15" s="2" t="str">
        <f t="shared" si="2"/>
        <v>N.A.</v>
      </c>
      <c r="AJ15" s="2">
        <f t="shared" si="2"/>
        <v>10742.727272727272</v>
      </c>
      <c r="AK15" s="2" t="str">
        <f t="shared" si="2"/>
        <v>N.A.</v>
      </c>
      <c r="AL15" s="2">
        <f t="shared" si="2"/>
        <v>4165.6345926800468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5147.8629402756505</v>
      </c>
      <c r="AQ15" s="16" t="str">
        <f t="shared" si="2"/>
        <v>N.A.</v>
      </c>
      <c r="AR15" s="13">
        <f t="shared" si="2"/>
        <v>5147.8629402756505</v>
      </c>
    </row>
    <row r="16" spans="1:44" ht="15" customHeight="1" thickBot="1" x14ac:dyDescent="0.3">
      <c r="A16" s="3" t="s">
        <v>13</v>
      </c>
      <c r="B16" s="2">
        <v>470345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470345</v>
      </c>
      <c r="M16" s="12">
        <f t="shared" si="0"/>
        <v>0</v>
      </c>
      <c r="N16" s="13">
        <f>L16+M16</f>
        <v>470345</v>
      </c>
      <c r="P16" s="3" t="s">
        <v>13</v>
      </c>
      <c r="Q16" s="2">
        <v>279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279</v>
      </c>
      <c r="AB16" s="12">
        <f t="shared" si="1"/>
        <v>0</v>
      </c>
      <c r="AC16" s="13">
        <f>AA16+AB16</f>
        <v>279</v>
      </c>
      <c r="AE16" s="3" t="s">
        <v>13</v>
      </c>
      <c r="AF16" s="2">
        <f t="shared" si="2"/>
        <v>1685.8243727598567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1685.8243727598567</v>
      </c>
      <c r="AQ16" s="16" t="str">
        <f t="shared" si="2"/>
        <v>N.A.</v>
      </c>
      <c r="AR16" s="13">
        <f t="shared" si="2"/>
        <v>1685.8243727598567</v>
      </c>
    </row>
    <row r="17" spans="1:44" ht="15" customHeight="1" thickBot="1" x14ac:dyDescent="0.3">
      <c r="A17" s="3" t="s">
        <v>14</v>
      </c>
      <c r="B17" s="2">
        <v>26754968.999999996</v>
      </c>
      <c r="C17" s="2">
        <v>65414739.999999963</v>
      </c>
      <c r="D17" s="2">
        <v>12301009</v>
      </c>
      <c r="E17" s="2">
        <v>668500</v>
      </c>
      <c r="F17" s="2"/>
      <c r="G17" s="2">
        <v>843660</v>
      </c>
      <c r="H17" s="2"/>
      <c r="I17" s="2">
        <v>1592000</v>
      </c>
      <c r="J17" s="2">
        <v>0</v>
      </c>
      <c r="K17" s="2"/>
      <c r="L17" s="1">
        <f t="shared" si="0"/>
        <v>39055978</v>
      </c>
      <c r="M17" s="12">
        <f t="shared" si="0"/>
        <v>68518899.99999997</v>
      </c>
      <c r="N17" s="13">
        <f>L17+M17</f>
        <v>107574877.99999997</v>
      </c>
      <c r="P17" s="3" t="s">
        <v>14</v>
      </c>
      <c r="Q17" s="2">
        <v>6658</v>
      </c>
      <c r="R17" s="2">
        <v>10412</v>
      </c>
      <c r="S17" s="2">
        <v>2367</v>
      </c>
      <c r="T17" s="2">
        <v>191</v>
      </c>
      <c r="U17" s="2">
        <v>0</v>
      </c>
      <c r="V17" s="2">
        <v>209</v>
      </c>
      <c r="W17" s="2">
        <v>0</v>
      </c>
      <c r="X17" s="2">
        <v>172</v>
      </c>
      <c r="Y17" s="2">
        <v>944</v>
      </c>
      <c r="Z17" s="2">
        <v>0</v>
      </c>
      <c r="AA17" s="1">
        <f t="shared" si="1"/>
        <v>9969</v>
      </c>
      <c r="AB17" s="12">
        <f t="shared" si="1"/>
        <v>10984</v>
      </c>
      <c r="AC17" s="13">
        <f>AA17+AB17</f>
        <v>20953</v>
      </c>
      <c r="AE17" s="3" t="s">
        <v>14</v>
      </c>
      <c r="AF17" s="2">
        <f t="shared" si="2"/>
        <v>4018.4693601682179</v>
      </c>
      <c r="AG17" s="2">
        <f t="shared" si="2"/>
        <v>6282.6296580868193</v>
      </c>
      <c r="AH17" s="2">
        <f t="shared" si="2"/>
        <v>5196.8774820447825</v>
      </c>
      <c r="AI17" s="2">
        <f t="shared" si="2"/>
        <v>3500</v>
      </c>
      <c r="AJ17" s="2" t="str">
        <f t="shared" si="2"/>
        <v>N.A.</v>
      </c>
      <c r="AK17" s="2">
        <f t="shared" si="2"/>
        <v>4036.6507177033491</v>
      </c>
      <c r="AL17" s="2" t="str">
        <f t="shared" si="2"/>
        <v>N.A.</v>
      </c>
      <c r="AM17" s="2">
        <f t="shared" si="2"/>
        <v>9255.8139534883721</v>
      </c>
      <c r="AN17" s="2">
        <f t="shared" si="2"/>
        <v>0</v>
      </c>
      <c r="AO17" s="2" t="str">
        <f t="shared" si="2"/>
        <v>N.A.</v>
      </c>
      <c r="AP17" s="15">
        <f t="shared" si="2"/>
        <v>3917.742802688334</v>
      </c>
      <c r="AQ17" s="16">
        <f t="shared" si="2"/>
        <v>6238.0644573925683</v>
      </c>
      <c r="AR17" s="13">
        <f t="shared" si="2"/>
        <v>5134.1038514771144</v>
      </c>
    </row>
    <row r="18" spans="1:44" ht="15" customHeight="1" thickBot="1" x14ac:dyDescent="0.3">
      <c r="A18" s="3" t="s">
        <v>15</v>
      </c>
      <c r="B18" s="2">
        <v>129000</v>
      </c>
      <c r="C18" s="2">
        <v>1287090</v>
      </c>
      <c r="D18" s="2"/>
      <c r="E18" s="2"/>
      <c r="F18" s="2"/>
      <c r="G18" s="2">
        <v>1741500</v>
      </c>
      <c r="H18" s="2">
        <v>7046640</v>
      </c>
      <c r="I18" s="2"/>
      <c r="J18" s="2"/>
      <c r="K18" s="2"/>
      <c r="L18" s="1">
        <f t="shared" si="0"/>
        <v>7175640</v>
      </c>
      <c r="M18" s="12">
        <f t="shared" si="0"/>
        <v>3028590</v>
      </c>
      <c r="N18" s="13">
        <f>L18+M18</f>
        <v>10204230</v>
      </c>
      <c r="P18" s="3" t="s">
        <v>15</v>
      </c>
      <c r="Q18" s="2">
        <v>75</v>
      </c>
      <c r="R18" s="2">
        <v>243</v>
      </c>
      <c r="S18" s="2">
        <v>0</v>
      </c>
      <c r="T18" s="2">
        <v>0</v>
      </c>
      <c r="U18" s="2">
        <v>0</v>
      </c>
      <c r="V18" s="2">
        <v>243</v>
      </c>
      <c r="W18" s="2">
        <v>961</v>
      </c>
      <c r="X18" s="2">
        <v>0</v>
      </c>
      <c r="Y18" s="2">
        <v>0</v>
      </c>
      <c r="Z18" s="2">
        <v>0</v>
      </c>
      <c r="AA18" s="1">
        <f t="shared" si="1"/>
        <v>1036</v>
      </c>
      <c r="AB18" s="12">
        <f t="shared" si="1"/>
        <v>486</v>
      </c>
      <c r="AC18" s="18">
        <f>AA18+AB18</f>
        <v>1522</v>
      </c>
      <c r="AE18" s="3" t="s">
        <v>15</v>
      </c>
      <c r="AF18" s="2">
        <f t="shared" si="2"/>
        <v>1720</v>
      </c>
      <c r="AG18" s="2">
        <f t="shared" si="2"/>
        <v>5296.666666666667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7166.666666666667</v>
      </c>
      <c r="AL18" s="2">
        <f t="shared" si="2"/>
        <v>7332.6118626430798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6926.2934362934366</v>
      </c>
      <c r="AQ18" s="16">
        <f t="shared" si="2"/>
        <v>6231.666666666667</v>
      </c>
      <c r="AR18" s="13">
        <f t="shared" si="2"/>
        <v>6704.4875164257555</v>
      </c>
    </row>
    <row r="19" spans="1:44" ht="15" customHeight="1" thickBot="1" x14ac:dyDescent="0.3">
      <c r="A19" s="4" t="s">
        <v>16</v>
      </c>
      <c r="B19" s="2">
        <v>36499898.000000007</v>
      </c>
      <c r="C19" s="2">
        <v>66701829.99999997</v>
      </c>
      <c r="D19" s="2">
        <v>19927309</v>
      </c>
      <c r="E19" s="2">
        <v>668500</v>
      </c>
      <c r="F19" s="2">
        <v>9453600</v>
      </c>
      <c r="G19" s="2">
        <v>2585160</v>
      </c>
      <c r="H19" s="2">
        <v>21159809.999999996</v>
      </c>
      <c r="I19" s="2">
        <v>1592000</v>
      </c>
      <c r="J19" s="2">
        <v>0</v>
      </c>
      <c r="K19" s="2"/>
      <c r="L19" s="1">
        <f t="shared" ref="L19" si="3">B19+D19+F19+H19+J19</f>
        <v>87040617</v>
      </c>
      <c r="M19" s="12">
        <f t="shared" ref="M19" si="4">C19+E19+G19+I19+K19</f>
        <v>71547489.99999997</v>
      </c>
      <c r="N19" s="18">
        <f>L19+M19</f>
        <v>158588106.99999997</v>
      </c>
      <c r="P19" s="4" t="s">
        <v>16</v>
      </c>
      <c r="Q19" s="2">
        <v>9248</v>
      </c>
      <c r="R19" s="2">
        <v>10655</v>
      </c>
      <c r="S19" s="2">
        <v>3317</v>
      </c>
      <c r="T19" s="2">
        <v>191</v>
      </c>
      <c r="U19" s="2">
        <v>880</v>
      </c>
      <c r="V19" s="2">
        <v>452</v>
      </c>
      <c r="W19" s="2">
        <v>4349</v>
      </c>
      <c r="X19" s="2">
        <v>172</v>
      </c>
      <c r="Y19" s="2">
        <v>1326</v>
      </c>
      <c r="Z19" s="2">
        <v>0</v>
      </c>
      <c r="AA19" s="1">
        <f t="shared" ref="AA19" si="5">Q19+S19+U19+W19+Y19</f>
        <v>19120</v>
      </c>
      <c r="AB19" s="12">
        <f t="shared" ref="AB19" si="6">R19+T19+V19+X19+Z19</f>
        <v>11470</v>
      </c>
      <c r="AC19" s="13">
        <f>AA19+AB19</f>
        <v>30590</v>
      </c>
      <c r="AE19" s="4" t="s">
        <v>16</v>
      </c>
      <c r="AF19" s="2">
        <f t="shared" ref="AF19:AO19" si="7">IFERROR(B19/Q19, "N.A.")</f>
        <v>3946.7882785467136</v>
      </c>
      <c r="AG19" s="2">
        <f t="shared" si="7"/>
        <v>6260.1435945565436</v>
      </c>
      <c r="AH19" s="2">
        <f t="shared" si="7"/>
        <v>6007.6300874283988</v>
      </c>
      <c r="AI19" s="2">
        <f t="shared" si="7"/>
        <v>3500</v>
      </c>
      <c r="AJ19" s="2">
        <f t="shared" si="7"/>
        <v>10742.727272727272</v>
      </c>
      <c r="AK19" s="2">
        <f t="shared" si="7"/>
        <v>5719.3805309734516</v>
      </c>
      <c r="AL19" s="2">
        <f t="shared" si="7"/>
        <v>4865.442630489767</v>
      </c>
      <c r="AM19" s="2">
        <f t="shared" si="7"/>
        <v>9255.8139534883721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4552.3335251046028</v>
      </c>
      <c r="AQ19" s="16">
        <f t="shared" ref="AQ19" si="9">IFERROR(M19/AB19, "N.A.")</f>
        <v>6237.7933740191775</v>
      </c>
      <c r="AR19" s="13">
        <f t="shared" ref="AR19" si="10">IFERROR(N19/AC19, "N.A.")</f>
        <v>5184.31209545603</v>
      </c>
    </row>
    <row r="20" spans="1:44" ht="15" customHeight="1" thickBot="1" x14ac:dyDescent="0.3">
      <c r="A20" s="5" t="s">
        <v>0</v>
      </c>
      <c r="B20" s="28">
        <f>B19+C19</f>
        <v>103201727.99999997</v>
      </c>
      <c r="C20" s="30"/>
      <c r="D20" s="28">
        <f>D19+E19</f>
        <v>20595809</v>
      </c>
      <c r="E20" s="30"/>
      <c r="F20" s="28">
        <f>F19+G19</f>
        <v>12038760</v>
      </c>
      <c r="G20" s="30"/>
      <c r="H20" s="28">
        <f>H19+I19</f>
        <v>22751809.999999996</v>
      </c>
      <c r="I20" s="30"/>
      <c r="J20" s="28">
        <f>J19+K19</f>
        <v>0</v>
      </c>
      <c r="K20" s="30"/>
      <c r="L20" s="28">
        <f>L19+M19</f>
        <v>158588106.99999997</v>
      </c>
      <c r="M20" s="29"/>
      <c r="N20" s="19">
        <f>B20+D20+F20+H20+J20</f>
        <v>158588106.99999997</v>
      </c>
      <c r="P20" s="5" t="s">
        <v>0</v>
      </c>
      <c r="Q20" s="28">
        <f>Q19+R19</f>
        <v>19903</v>
      </c>
      <c r="R20" s="30"/>
      <c r="S20" s="28">
        <f>S19+T19</f>
        <v>3508</v>
      </c>
      <c r="T20" s="30"/>
      <c r="U20" s="28">
        <f>U19+V19</f>
        <v>1332</v>
      </c>
      <c r="V20" s="30"/>
      <c r="W20" s="28">
        <f>W19+X19</f>
        <v>4521</v>
      </c>
      <c r="X20" s="30"/>
      <c r="Y20" s="28">
        <f>Y19+Z19</f>
        <v>1326</v>
      </c>
      <c r="Z20" s="30"/>
      <c r="AA20" s="28">
        <f>AA19+AB19</f>
        <v>30590</v>
      </c>
      <c r="AB20" s="30"/>
      <c r="AC20" s="20">
        <f>Q20+S20+U20+W20+Y20</f>
        <v>30590</v>
      </c>
      <c r="AE20" s="5" t="s">
        <v>0</v>
      </c>
      <c r="AF20" s="31">
        <f>IFERROR(B20/Q20,"N.A.")</f>
        <v>5185.2347887253163</v>
      </c>
      <c r="AG20" s="32"/>
      <c r="AH20" s="31">
        <f>IFERROR(D20/S20,"N.A.")</f>
        <v>5871.0972063854051</v>
      </c>
      <c r="AI20" s="32"/>
      <c r="AJ20" s="31">
        <f>IFERROR(F20/U20,"N.A.")</f>
        <v>9038.1081081081084</v>
      </c>
      <c r="AK20" s="32"/>
      <c r="AL20" s="31">
        <f>IFERROR(H20/W20,"N.A.")</f>
        <v>5032.4729042247282</v>
      </c>
      <c r="AM20" s="32"/>
      <c r="AN20" s="31">
        <f>IFERROR(J20/Y20,"N.A.")</f>
        <v>0</v>
      </c>
      <c r="AO20" s="32"/>
      <c r="AP20" s="31">
        <f>IFERROR(L20/AA20,"N.A.")</f>
        <v>5184.31209545603</v>
      </c>
      <c r="AQ20" s="32"/>
      <c r="AR20" s="17">
        <f>IFERROR(N20/AC20, "N.A.")</f>
        <v>5184.31209545603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>
        <v>8255483.9999999972</v>
      </c>
      <c r="C27" s="2"/>
      <c r="D27" s="2">
        <v>7626300</v>
      </c>
      <c r="E27" s="2"/>
      <c r="F27" s="2">
        <v>9453600</v>
      </c>
      <c r="G27" s="2"/>
      <c r="H27" s="2">
        <v>12441340</v>
      </c>
      <c r="I27" s="2"/>
      <c r="J27" s="2"/>
      <c r="K27" s="2"/>
      <c r="L27" s="1">
        <f t="shared" ref="L27:M30" si="11">B27+D27+F27+H27+J27</f>
        <v>37776724</v>
      </c>
      <c r="M27" s="12">
        <f t="shared" si="11"/>
        <v>0</v>
      </c>
      <c r="N27" s="13">
        <f>L27+M27</f>
        <v>37776724</v>
      </c>
      <c r="P27" s="3" t="s">
        <v>12</v>
      </c>
      <c r="Q27" s="2">
        <v>1836</v>
      </c>
      <c r="R27" s="2">
        <v>0</v>
      </c>
      <c r="S27" s="2">
        <v>950</v>
      </c>
      <c r="T27" s="2">
        <v>0</v>
      </c>
      <c r="U27" s="2">
        <v>880</v>
      </c>
      <c r="V27" s="2">
        <v>0</v>
      </c>
      <c r="W27" s="2">
        <v>2463</v>
      </c>
      <c r="X27" s="2">
        <v>0</v>
      </c>
      <c r="Y27" s="2">
        <v>0</v>
      </c>
      <c r="Z27" s="2">
        <v>0</v>
      </c>
      <c r="AA27" s="1">
        <f t="shared" ref="AA27:AB30" si="12">Q27+S27+U27+W27+Y27</f>
        <v>6129</v>
      </c>
      <c r="AB27" s="12">
        <f t="shared" si="12"/>
        <v>0</v>
      </c>
      <c r="AC27" s="13">
        <f>AA27+AB27</f>
        <v>6129</v>
      </c>
      <c r="AE27" s="3" t="s">
        <v>12</v>
      </c>
      <c r="AF27" s="2">
        <f t="shared" ref="AF27:AR30" si="13">IFERROR(B27/Q27, "N.A.")</f>
        <v>4496.4509803921555</v>
      </c>
      <c r="AG27" s="2" t="str">
        <f t="shared" si="13"/>
        <v>N.A.</v>
      </c>
      <c r="AH27" s="2">
        <f t="shared" si="13"/>
        <v>8027.6842105263158</v>
      </c>
      <c r="AI27" s="2" t="str">
        <f t="shared" si="13"/>
        <v>N.A.</v>
      </c>
      <c r="AJ27" s="2">
        <f t="shared" si="13"/>
        <v>10742.727272727272</v>
      </c>
      <c r="AK27" s="2" t="str">
        <f t="shared" si="13"/>
        <v>N.A.</v>
      </c>
      <c r="AL27" s="2">
        <f t="shared" si="13"/>
        <v>5051.295168493707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6163.6031979115678</v>
      </c>
      <c r="AQ27" s="16" t="str">
        <f t="shared" si="13"/>
        <v>N.A.</v>
      </c>
      <c r="AR27" s="13">
        <f t="shared" si="13"/>
        <v>6163.6031979115678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21617284.000000004</v>
      </c>
      <c r="C29" s="2">
        <v>44400424</v>
      </c>
      <c r="D29" s="2">
        <v>10885579</v>
      </c>
      <c r="E29" s="2">
        <v>668500</v>
      </c>
      <c r="F29" s="2"/>
      <c r="G29" s="2"/>
      <c r="H29" s="2"/>
      <c r="I29" s="2">
        <v>1592000</v>
      </c>
      <c r="J29" s="2">
        <v>0</v>
      </c>
      <c r="K29" s="2"/>
      <c r="L29" s="1">
        <f t="shared" si="11"/>
        <v>32502863.000000004</v>
      </c>
      <c r="M29" s="12">
        <f t="shared" si="11"/>
        <v>46660924</v>
      </c>
      <c r="N29" s="13">
        <f>L29+M29</f>
        <v>79163787</v>
      </c>
      <c r="P29" s="3" t="s">
        <v>14</v>
      </c>
      <c r="Q29" s="2">
        <v>5197</v>
      </c>
      <c r="R29" s="2">
        <v>6434</v>
      </c>
      <c r="S29" s="2">
        <v>1857</v>
      </c>
      <c r="T29" s="2">
        <v>191</v>
      </c>
      <c r="U29" s="2">
        <v>0</v>
      </c>
      <c r="V29" s="2">
        <v>0</v>
      </c>
      <c r="W29" s="2">
        <v>0</v>
      </c>
      <c r="X29" s="2">
        <v>172</v>
      </c>
      <c r="Y29" s="2">
        <v>688</v>
      </c>
      <c r="Z29" s="2">
        <v>0</v>
      </c>
      <c r="AA29" s="1">
        <f t="shared" si="12"/>
        <v>7742</v>
      </c>
      <c r="AB29" s="12">
        <f t="shared" si="12"/>
        <v>6797</v>
      </c>
      <c r="AC29" s="13">
        <f>AA29+AB29</f>
        <v>14539</v>
      </c>
      <c r="AE29" s="3" t="s">
        <v>14</v>
      </c>
      <c r="AF29" s="2">
        <f t="shared" si="13"/>
        <v>4159.5697517798735</v>
      </c>
      <c r="AG29" s="2">
        <f t="shared" si="13"/>
        <v>6900.9051911718989</v>
      </c>
      <c r="AH29" s="2">
        <f t="shared" si="13"/>
        <v>5861.9165320409265</v>
      </c>
      <c r="AI29" s="2">
        <f t="shared" si="13"/>
        <v>3500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9255.8139534883721</v>
      </c>
      <c r="AN29" s="2">
        <f t="shared" si="13"/>
        <v>0</v>
      </c>
      <c r="AO29" s="2" t="str">
        <f t="shared" si="13"/>
        <v>N.A.</v>
      </c>
      <c r="AP29" s="15">
        <f t="shared" si="13"/>
        <v>4198.2514854042884</v>
      </c>
      <c r="AQ29" s="16">
        <f t="shared" si="13"/>
        <v>6864.9292334853608</v>
      </c>
      <c r="AR29" s="13">
        <f t="shared" si="13"/>
        <v>5444.926542403191</v>
      </c>
    </row>
    <row r="30" spans="1:44" ht="15" customHeight="1" thickBot="1" x14ac:dyDescent="0.3">
      <c r="A30" s="3" t="s">
        <v>15</v>
      </c>
      <c r="B30" s="2">
        <v>129000</v>
      </c>
      <c r="C30" s="2">
        <v>1287090</v>
      </c>
      <c r="D30" s="2"/>
      <c r="E30" s="2"/>
      <c r="F30" s="2"/>
      <c r="G30" s="2">
        <v>1741500</v>
      </c>
      <c r="H30" s="2">
        <v>7046640</v>
      </c>
      <c r="I30" s="2"/>
      <c r="J30" s="2"/>
      <c r="K30" s="2"/>
      <c r="L30" s="1">
        <f t="shared" si="11"/>
        <v>7175640</v>
      </c>
      <c r="M30" s="12">
        <f t="shared" si="11"/>
        <v>3028590</v>
      </c>
      <c r="N30" s="13">
        <f>L30+M30</f>
        <v>10204230</v>
      </c>
      <c r="P30" s="3" t="s">
        <v>15</v>
      </c>
      <c r="Q30" s="2">
        <v>75</v>
      </c>
      <c r="R30" s="2">
        <v>243</v>
      </c>
      <c r="S30" s="2">
        <v>0</v>
      </c>
      <c r="T30" s="2">
        <v>0</v>
      </c>
      <c r="U30" s="2">
        <v>0</v>
      </c>
      <c r="V30" s="2">
        <v>243</v>
      </c>
      <c r="W30" s="2">
        <v>961</v>
      </c>
      <c r="X30" s="2">
        <v>0</v>
      </c>
      <c r="Y30" s="2">
        <v>0</v>
      </c>
      <c r="Z30" s="2">
        <v>0</v>
      </c>
      <c r="AA30" s="1">
        <f t="shared" si="12"/>
        <v>1036</v>
      </c>
      <c r="AB30" s="12">
        <f t="shared" si="12"/>
        <v>486</v>
      </c>
      <c r="AC30" s="18">
        <f>AA30+AB30</f>
        <v>1522</v>
      </c>
      <c r="AE30" s="3" t="s">
        <v>15</v>
      </c>
      <c r="AF30" s="2">
        <f t="shared" si="13"/>
        <v>1720</v>
      </c>
      <c r="AG30" s="2">
        <f t="shared" si="13"/>
        <v>5296.666666666667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7166.666666666667</v>
      </c>
      <c r="AL30" s="2">
        <f t="shared" si="13"/>
        <v>7332.6118626430798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6926.2934362934366</v>
      </c>
      <c r="AQ30" s="16">
        <f t="shared" si="13"/>
        <v>6231.666666666667</v>
      </c>
      <c r="AR30" s="13">
        <f t="shared" si="13"/>
        <v>6704.4875164257555</v>
      </c>
    </row>
    <row r="31" spans="1:44" ht="15" customHeight="1" thickBot="1" x14ac:dyDescent="0.3">
      <c r="A31" s="4" t="s">
        <v>16</v>
      </c>
      <c r="B31" s="2">
        <v>30001768</v>
      </c>
      <c r="C31" s="2">
        <v>45687514</v>
      </c>
      <c r="D31" s="2">
        <v>18511879.000000004</v>
      </c>
      <c r="E31" s="2">
        <v>668500</v>
      </c>
      <c r="F31" s="2">
        <v>9453600</v>
      </c>
      <c r="G31" s="2">
        <v>1741500</v>
      </c>
      <c r="H31" s="2">
        <v>19487980.000000004</v>
      </c>
      <c r="I31" s="2">
        <v>1592000</v>
      </c>
      <c r="J31" s="2">
        <v>0</v>
      </c>
      <c r="K31" s="2"/>
      <c r="L31" s="1">
        <f t="shared" ref="L31" si="14">B31+D31+F31+H31+J31</f>
        <v>77455227</v>
      </c>
      <c r="M31" s="12">
        <f t="shared" ref="M31" si="15">C31+E31+G31+I31+K31</f>
        <v>49689514</v>
      </c>
      <c r="N31" s="18">
        <f>L31+M31</f>
        <v>127144741</v>
      </c>
      <c r="P31" s="4" t="s">
        <v>16</v>
      </c>
      <c r="Q31" s="2">
        <v>7108</v>
      </c>
      <c r="R31" s="2">
        <v>6677</v>
      </c>
      <c r="S31" s="2">
        <v>2807</v>
      </c>
      <c r="T31" s="2">
        <v>191</v>
      </c>
      <c r="U31" s="2">
        <v>880</v>
      </c>
      <c r="V31" s="2">
        <v>243</v>
      </c>
      <c r="W31" s="2">
        <v>3424</v>
      </c>
      <c r="X31" s="2">
        <v>172</v>
      </c>
      <c r="Y31" s="2">
        <v>688</v>
      </c>
      <c r="Z31" s="2">
        <v>0</v>
      </c>
      <c r="AA31" s="1">
        <f t="shared" ref="AA31" si="16">Q31+S31+U31+W31+Y31</f>
        <v>14907</v>
      </c>
      <c r="AB31" s="12">
        <f t="shared" ref="AB31" si="17">R31+T31+V31+X31+Z31</f>
        <v>7283</v>
      </c>
      <c r="AC31" s="13">
        <f>AA31+AB31</f>
        <v>22190</v>
      </c>
      <c r="AE31" s="4" t="s">
        <v>16</v>
      </c>
      <c r="AF31" s="2">
        <f t="shared" ref="AF31:AO31" si="18">IFERROR(B31/Q31, "N.A.")</f>
        <v>4220.8452447945974</v>
      </c>
      <c r="AG31" s="2">
        <f t="shared" si="18"/>
        <v>6842.5211921521641</v>
      </c>
      <c r="AH31" s="2">
        <f t="shared" si="18"/>
        <v>6594.8981118632</v>
      </c>
      <c r="AI31" s="2">
        <f t="shared" si="18"/>
        <v>3500</v>
      </c>
      <c r="AJ31" s="2">
        <f t="shared" si="18"/>
        <v>10742.727272727272</v>
      </c>
      <c r="AK31" s="2">
        <f t="shared" si="18"/>
        <v>7166.666666666667</v>
      </c>
      <c r="AL31" s="2">
        <f t="shared" si="18"/>
        <v>5691.5829439252348</v>
      </c>
      <c r="AM31" s="2">
        <f t="shared" si="18"/>
        <v>9255.8139534883721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5195.8963574159789</v>
      </c>
      <c r="AQ31" s="16">
        <f t="shared" ref="AQ31" si="20">IFERROR(M31/AB31, "N.A.")</f>
        <v>6822.6711519978035</v>
      </c>
      <c r="AR31" s="13">
        <f t="shared" ref="AR31" si="21">IFERROR(N31/AC31, "N.A.")</f>
        <v>5729.8215863001351</v>
      </c>
    </row>
    <row r="32" spans="1:44" ht="15" customHeight="1" thickBot="1" x14ac:dyDescent="0.3">
      <c r="A32" s="5" t="s">
        <v>0</v>
      </c>
      <c r="B32" s="28">
        <f>B31+C31</f>
        <v>75689282</v>
      </c>
      <c r="C32" s="30"/>
      <c r="D32" s="28">
        <f>D31+E31</f>
        <v>19180379.000000004</v>
      </c>
      <c r="E32" s="30"/>
      <c r="F32" s="28">
        <f>F31+G31</f>
        <v>11195100</v>
      </c>
      <c r="G32" s="30"/>
      <c r="H32" s="28">
        <f>H31+I31</f>
        <v>21079980.000000004</v>
      </c>
      <c r="I32" s="30"/>
      <c r="J32" s="28">
        <f>J31+K31</f>
        <v>0</v>
      </c>
      <c r="K32" s="30"/>
      <c r="L32" s="28">
        <f>L31+M31</f>
        <v>127144741</v>
      </c>
      <c r="M32" s="29"/>
      <c r="N32" s="19">
        <f>B32+D32+F32+H32+J32</f>
        <v>127144741</v>
      </c>
      <c r="P32" s="5" t="s">
        <v>0</v>
      </c>
      <c r="Q32" s="28">
        <f>Q31+R31</f>
        <v>13785</v>
      </c>
      <c r="R32" s="30"/>
      <c r="S32" s="28">
        <f>S31+T31</f>
        <v>2998</v>
      </c>
      <c r="T32" s="30"/>
      <c r="U32" s="28">
        <f>U31+V31</f>
        <v>1123</v>
      </c>
      <c r="V32" s="30"/>
      <c r="W32" s="28">
        <f>W31+X31</f>
        <v>3596</v>
      </c>
      <c r="X32" s="30"/>
      <c r="Y32" s="28">
        <f>Y31+Z31</f>
        <v>688</v>
      </c>
      <c r="Z32" s="30"/>
      <c r="AA32" s="28">
        <f>AA31+AB31</f>
        <v>22190</v>
      </c>
      <c r="AB32" s="30"/>
      <c r="AC32" s="20">
        <f>Q32+S32+U32+W32+Y32</f>
        <v>22190</v>
      </c>
      <c r="AE32" s="5" t="s">
        <v>0</v>
      </c>
      <c r="AF32" s="31">
        <f>IFERROR(B32/Q32,"N.A.")</f>
        <v>5490.6987305041712</v>
      </c>
      <c r="AG32" s="32"/>
      <c r="AH32" s="31">
        <f>IFERROR(D32/S32,"N.A.")</f>
        <v>6397.7248165443643</v>
      </c>
      <c r="AI32" s="32"/>
      <c r="AJ32" s="31">
        <f>IFERROR(F32/U32,"N.A.")</f>
        <v>9968.9225289403385</v>
      </c>
      <c r="AK32" s="32"/>
      <c r="AL32" s="31">
        <f>IFERROR(H32/W32,"N.A.")</f>
        <v>5862.0634037819809</v>
      </c>
      <c r="AM32" s="32"/>
      <c r="AN32" s="31">
        <f>IFERROR(J32/Y32,"N.A.")</f>
        <v>0</v>
      </c>
      <c r="AO32" s="32"/>
      <c r="AP32" s="31">
        <f>IFERROR(L32/AA32,"N.A.")</f>
        <v>5729.8215863001351</v>
      </c>
      <c r="AQ32" s="32"/>
      <c r="AR32" s="17">
        <f>IFERROR(N32/AC32, "N.A.")</f>
        <v>5729.8215863001351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>
        <v>890100</v>
      </c>
      <c r="C39" s="2"/>
      <c r="D39" s="2"/>
      <c r="E39" s="2"/>
      <c r="F39" s="2"/>
      <c r="G39" s="2"/>
      <c r="H39" s="2">
        <v>1671829.9999999998</v>
      </c>
      <c r="I39" s="2"/>
      <c r="J39" s="2">
        <v>0</v>
      </c>
      <c r="K39" s="2"/>
      <c r="L39" s="1">
        <f t="shared" ref="L39:M42" si="22">B39+D39+F39+H39+J39</f>
        <v>2561930</v>
      </c>
      <c r="M39" s="12">
        <f t="shared" si="22"/>
        <v>0</v>
      </c>
      <c r="N39" s="13">
        <f>L39+M39</f>
        <v>2561930</v>
      </c>
      <c r="P39" s="3" t="s">
        <v>12</v>
      </c>
      <c r="Q39" s="2">
        <v>400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925</v>
      </c>
      <c r="X39" s="2">
        <v>0</v>
      </c>
      <c r="Y39" s="2">
        <v>382</v>
      </c>
      <c r="Z39" s="2">
        <v>0</v>
      </c>
      <c r="AA39" s="1">
        <f t="shared" ref="AA39:AB42" si="23">Q39+S39+U39+W39+Y39</f>
        <v>1707</v>
      </c>
      <c r="AB39" s="12">
        <f t="shared" si="23"/>
        <v>0</v>
      </c>
      <c r="AC39" s="13">
        <f>AA39+AB39</f>
        <v>1707</v>
      </c>
      <c r="AE39" s="3" t="s">
        <v>12</v>
      </c>
      <c r="AF39" s="2">
        <f t="shared" ref="AF39:AR42" si="24">IFERROR(B39/Q39, "N.A.")</f>
        <v>2225.25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1807.3837837837834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1500.8377270064441</v>
      </c>
      <c r="AQ39" s="16" t="str">
        <f t="shared" si="24"/>
        <v>N.A.</v>
      </c>
      <c r="AR39" s="13">
        <f t="shared" si="24"/>
        <v>1500.8377270064441</v>
      </c>
    </row>
    <row r="40" spans="1:44" ht="15" customHeight="1" thickBot="1" x14ac:dyDescent="0.3">
      <c r="A40" s="3" t="s">
        <v>13</v>
      </c>
      <c r="B40" s="2">
        <v>470345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470345</v>
      </c>
      <c r="M40" s="12">
        <f t="shared" si="22"/>
        <v>0</v>
      </c>
      <c r="N40" s="13">
        <f>L40+M40</f>
        <v>470345</v>
      </c>
      <c r="P40" s="3" t="s">
        <v>13</v>
      </c>
      <c r="Q40" s="2">
        <v>279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279</v>
      </c>
      <c r="AB40" s="12">
        <f t="shared" si="23"/>
        <v>0</v>
      </c>
      <c r="AC40" s="13">
        <f>AA40+AB40</f>
        <v>279</v>
      </c>
      <c r="AE40" s="3" t="s">
        <v>13</v>
      </c>
      <c r="AF40" s="2">
        <f t="shared" si="24"/>
        <v>1685.8243727598567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1685.8243727598567</v>
      </c>
      <c r="AQ40" s="16" t="str">
        <f t="shared" si="24"/>
        <v>N.A.</v>
      </c>
      <c r="AR40" s="13">
        <f t="shared" si="24"/>
        <v>1685.8243727598567</v>
      </c>
    </row>
    <row r="41" spans="1:44" ht="15" customHeight="1" thickBot="1" x14ac:dyDescent="0.3">
      <c r="A41" s="3" t="s">
        <v>14</v>
      </c>
      <c r="B41" s="2">
        <v>5137685</v>
      </c>
      <c r="C41" s="2">
        <v>21014316.000000004</v>
      </c>
      <c r="D41" s="2">
        <v>1415430</v>
      </c>
      <c r="E41" s="2"/>
      <c r="F41" s="2"/>
      <c r="G41" s="2">
        <v>843660</v>
      </c>
      <c r="H41" s="2"/>
      <c r="I41" s="2"/>
      <c r="J41" s="2">
        <v>0</v>
      </c>
      <c r="K41" s="2"/>
      <c r="L41" s="1">
        <f t="shared" si="22"/>
        <v>6553115</v>
      </c>
      <c r="M41" s="12">
        <f t="shared" si="22"/>
        <v>21857976.000000004</v>
      </c>
      <c r="N41" s="13">
        <f>L41+M41</f>
        <v>28411091.000000004</v>
      </c>
      <c r="P41" s="3" t="s">
        <v>14</v>
      </c>
      <c r="Q41" s="2">
        <v>1461</v>
      </c>
      <c r="R41" s="2">
        <v>3978</v>
      </c>
      <c r="S41" s="2">
        <v>510</v>
      </c>
      <c r="T41" s="2">
        <v>0</v>
      </c>
      <c r="U41" s="2">
        <v>0</v>
      </c>
      <c r="V41" s="2">
        <v>209</v>
      </c>
      <c r="W41" s="2">
        <v>0</v>
      </c>
      <c r="X41" s="2">
        <v>0</v>
      </c>
      <c r="Y41" s="2">
        <v>256</v>
      </c>
      <c r="Z41" s="2">
        <v>0</v>
      </c>
      <c r="AA41" s="1">
        <f t="shared" si="23"/>
        <v>2227</v>
      </c>
      <c r="AB41" s="12">
        <f t="shared" si="23"/>
        <v>4187</v>
      </c>
      <c r="AC41" s="13">
        <f>AA41+AB41</f>
        <v>6414</v>
      </c>
      <c r="AE41" s="3" t="s">
        <v>14</v>
      </c>
      <c r="AF41" s="2">
        <f t="shared" si="24"/>
        <v>3516.5537303216975</v>
      </c>
      <c r="AG41" s="2">
        <f t="shared" si="24"/>
        <v>5282.6334841628968</v>
      </c>
      <c r="AH41" s="2">
        <f t="shared" si="24"/>
        <v>2775.3529411764707</v>
      </c>
      <c r="AI41" s="2" t="str">
        <f t="shared" si="24"/>
        <v>N.A.</v>
      </c>
      <c r="AJ41" s="2" t="str">
        <f t="shared" si="24"/>
        <v>N.A.</v>
      </c>
      <c r="AK41" s="2">
        <f t="shared" si="24"/>
        <v>4036.6507177033491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2942.5752132914236</v>
      </c>
      <c r="AQ41" s="16">
        <f t="shared" si="24"/>
        <v>5220.4385001194178</v>
      </c>
      <c r="AR41" s="13">
        <f t="shared" si="24"/>
        <v>4429.5433426878708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6498129.9999999991</v>
      </c>
      <c r="C43" s="2">
        <v>21014316.000000004</v>
      </c>
      <c r="D43" s="2">
        <v>1415430</v>
      </c>
      <c r="E43" s="2"/>
      <c r="F43" s="2"/>
      <c r="G43" s="2">
        <v>843660</v>
      </c>
      <c r="H43" s="2">
        <v>1671829.9999999998</v>
      </c>
      <c r="I43" s="2"/>
      <c r="J43" s="2">
        <v>0</v>
      </c>
      <c r="K43" s="2"/>
      <c r="L43" s="1">
        <f t="shared" ref="L43" si="25">B43+D43+F43+H43+J43</f>
        <v>9585389.9999999981</v>
      </c>
      <c r="M43" s="12">
        <f t="shared" ref="M43" si="26">C43+E43+G43+I43+K43</f>
        <v>21857976.000000004</v>
      </c>
      <c r="N43" s="18">
        <f>L43+M43</f>
        <v>31443366</v>
      </c>
      <c r="P43" s="4" t="s">
        <v>16</v>
      </c>
      <c r="Q43" s="2">
        <v>2140</v>
      </c>
      <c r="R43" s="2">
        <v>3978</v>
      </c>
      <c r="S43" s="2">
        <v>510</v>
      </c>
      <c r="T43" s="2">
        <v>0</v>
      </c>
      <c r="U43" s="2">
        <v>0</v>
      </c>
      <c r="V43" s="2">
        <v>209</v>
      </c>
      <c r="W43" s="2">
        <v>925</v>
      </c>
      <c r="X43" s="2">
        <v>0</v>
      </c>
      <c r="Y43" s="2">
        <v>638</v>
      </c>
      <c r="Z43" s="2">
        <v>0</v>
      </c>
      <c r="AA43" s="1">
        <f t="shared" ref="AA43" si="27">Q43+S43+U43+W43+Y43</f>
        <v>4213</v>
      </c>
      <c r="AB43" s="12">
        <f t="shared" ref="AB43" si="28">R43+T43+V43+X43+Z43</f>
        <v>4187</v>
      </c>
      <c r="AC43" s="18">
        <f>AA43+AB43</f>
        <v>8400</v>
      </c>
      <c r="AE43" s="4" t="s">
        <v>16</v>
      </c>
      <c r="AF43" s="2">
        <f t="shared" ref="AF43:AO43" si="29">IFERROR(B43/Q43, "N.A.")</f>
        <v>3036.5093457943922</v>
      </c>
      <c r="AG43" s="2">
        <f t="shared" si="29"/>
        <v>5282.6334841628968</v>
      </c>
      <c r="AH43" s="2">
        <f t="shared" si="29"/>
        <v>2775.3529411764707</v>
      </c>
      <c r="AI43" s="2" t="str">
        <f t="shared" si="29"/>
        <v>N.A.</v>
      </c>
      <c r="AJ43" s="2" t="str">
        <f t="shared" si="29"/>
        <v>N.A.</v>
      </c>
      <c r="AK43" s="2">
        <f t="shared" si="29"/>
        <v>4036.6507177033491</v>
      </c>
      <c r="AL43" s="2">
        <f t="shared" si="29"/>
        <v>1807.3837837837834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2275.1934488488009</v>
      </c>
      <c r="AQ43" s="16">
        <f t="shared" ref="AQ43" si="31">IFERROR(M43/AB43, "N.A.")</f>
        <v>5220.4385001194178</v>
      </c>
      <c r="AR43" s="13">
        <f t="shared" ref="AR43" si="32">IFERROR(N43/AC43, "N.A.")</f>
        <v>3743.2578571428571</v>
      </c>
    </row>
    <row r="44" spans="1:44" ht="15" customHeight="1" thickBot="1" x14ac:dyDescent="0.3">
      <c r="A44" s="5" t="s">
        <v>0</v>
      </c>
      <c r="B44" s="28">
        <f>B43+C43</f>
        <v>27512446.000000004</v>
      </c>
      <c r="C44" s="30"/>
      <c r="D44" s="28">
        <f>D43+E43</f>
        <v>1415430</v>
      </c>
      <c r="E44" s="30"/>
      <c r="F44" s="28">
        <f>F43+G43</f>
        <v>843660</v>
      </c>
      <c r="G44" s="30"/>
      <c r="H44" s="28">
        <f>H43+I43</f>
        <v>1671829.9999999998</v>
      </c>
      <c r="I44" s="30"/>
      <c r="J44" s="28">
        <f>J43+K43</f>
        <v>0</v>
      </c>
      <c r="K44" s="30"/>
      <c r="L44" s="28">
        <f>L43+M43</f>
        <v>31443366</v>
      </c>
      <c r="M44" s="29"/>
      <c r="N44" s="19">
        <f>B44+D44+F44+H44+J44</f>
        <v>31443366.000000004</v>
      </c>
      <c r="P44" s="5" t="s">
        <v>0</v>
      </c>
      <c r="Q44" s="28">
        <f>Q43+R43</f>
        <v>6118</v>
      </c>
      <c r="R44" s="30"/>
      <c r="S44" s="28">
        <f>S43+T43</f>
        <v>510</v>
      </c>
      <c r="T44" s="30"/>
      <c r="U44" s="28">
        <f>U43+V43</f>
        <v>209</v>
      </c>
      <c r="V44" s="30"/>
      <c r="W44" s="28">
        <f>W43+X43</f>
        <v>925</v>
      </c>
      <c r="X44" s="30"/>
      <c r="Y44" s="28">
        <f>Y43+Z43</f>
        <v>638</v>
      </c>
      <c r="Z44" s="30"/>
      <c r="AA44" s="28">
        <f>AA43+AB43</f>
        <v>8400</v>
      </c>
      <c r="AB44" s="29"/>
      <c r="AC44" s="19">
        <f>Q44+S44+U44+W44+Y44</f>
        <v>8400</v>
      </c>
      <c r="AE44" s="5" t="s">
        <v>0</v>
      </c>
      <c r="AF44" s="31">
        <f>IFERROR(B44/Q44,"N.A.")</f>
        <v>4496.9673095782946</v>
      </c>
      <c r="AG44" s="32"/>
      <c r="AH44" s="31">
        <f>IFERROR(D44/S44,"N.A.")</f>
        <v>2775.3529411764707</v>
      </c>
      <c r="AI44" s="32"/>
      <c r="AJ44" s="31">
        <f>IFERROR(F44/U44,"N.A.")</f>
        <v>4036.6507177033491</v>
      </c>
      <c r="AK44" s="32"/>
      <c r="AL44" s="31">
        <f>IFERROR(H44/W44,"N.A.")</f>
        <v>1807.3837837837834</v>
      </c>
      <c r="AM44" s="32"/>
      <c r="AN44" s="31">
        <f>IFERROR(J44/Y44,"N.A.")</f>
        <v>0</v>
      </c>
      <c r="AO44" s="32"/>
      <c r="AP44" s="31">
        <f>IFERROR(L44/AA44,"N.A.")</f>
        <v>3743.2578571428571</v>
      </c>
      <c r="AQ44" s="32"/>
      <c r="AR44" s="17">
        <f>IFERROR(N44/AC44, "N.A.")</f>
        <v>3743.2578571428576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3" t="s">
        <v>1</v>
      </c>
      <c r="B11" s="36" t="s">
        <v>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3" t="s">
        <v>0</v>
      </c>
      <c r="P11" s="33" t="s">
        <v>1</v>
      </c>
      <c r="Q11" s="36" t="s">
        <v>2</v>
      </c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3" t="s">
        <v>0</v>
      </c>
      <c r="AE11" s="33" t="s">
        <v>1</v>
      </c>
      <c r="AF11" s="36" t="s">
        <v>2</v>
      </c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3" t="s">
        <v>0</v>
      </c>
    </row>
    <row r="12" spans="1:44" ht="15" customHeight="1" x14ac:dyDescent="0.25">
      <c r="A12" s="34"/>
      <c r="B12" s="38" t="s">
        <v>3</v>
      </c>
      <c r="C12" s="39"/>
      <c r="D12" s="39"/>
      <c r="E12" s="40"/>
      <c r="F12" s="41" t="s">
        <v>4</v>
      </c>
      <c r="G12" s="42"/>
      <c r="H12" s="41" t="s">
        <v>5</v>
      </c>
      <c r="I12" s="42"/>
      <c r="J12" s="41" t="s">
        <v>6</v>
      </c>
      <c r="K12" s="42"/>
      <c r="L12" s="41" t="s">
        <v>7</v>
      </c>
      <c r="M12" s="45"/>
      <c r="N12" s="34"/>
      <c r="P12" s="34"/>
      <c r="Q12" s="38" t="s">
        <v>3</v>
      </c>
      <c r="R12" s="39"/>
      <c r="S12" s="39"/>
      <c r="T12" s="40"/>
      <c r="U12" s="41" t="s">
        <v>4</v>
      </c>
      <c r="V12" s="42"/>
      <c r="W12" s="41" t="s">
        <v>5</v>
      </c>
      <c r="X12" s="42"/>
      <c r="Y12" s="41" t="s">
        <v>6</v>
      </c>
      <c r="Z12" s="42"/>
      <c r="AA12" s="41" t="s">
        <v>7</v>
      </c>
      <c r="AB12" s="45"/>
      <c r="AC12" s="34"/>
      <c r="AE12" s="34"/>
      <c r="AF12" s="38" t="s">
        <v>3</v>
      </c>
      <c r="AG12" s="39"/>
      <c r="AH12" s="39"/>
      <c r="AI12" s="40"/>
      <c r="AJ12" s="41" t="s">
        <v>4</v>
      </c>
      <c r="AK12" s="42"/>
      <c r="AL12" s="41" t="s">
        <v>5</v>
      </c>
      <c r="AM12" s="42"/>
      <c r="AN12" s="41" t="s">
        <v>6</v>
      </c>
      <c r="AO12" s="42"/>
      <c r="AP12" s="41" t="s">
        <v>7</v>
      </c>
      <c r="AQ12" s="45"/>
      <c r="AR12" s="34"/>
    </row>
    <row r="13" spans="1:44" ht="15" customHeight="1" thickBot="1" x14ac:dyDescent="0.3">
      <c r="A13" s="34"/>
      <c r="B13" s="47" t="s">
        <v>8</v>
      </c>
      <c r="C13" s="48"/>
      <c r="D13" s="49" t="s">
        <v>9</v>
      </c>
      <c r="E13" s="50"/>
      <c r="F13" s="43"/>
      <c r="G13" s="44"/>
      <c r="H13" s="43"/>
      <c r="I13" s="44"/>
      <c r="J13" s="43"/>
      <c r="K13" s="44"/>
      <c r="L13" s="43"/>
      <c r="M13" s="46"/>
      <c r="N13" s="34"/>
      <c r="P13" s="34"/>
      <c r="Q13" s="47" t="s">
        <v>8</v>
      </c>
      <c r="R13" s="48"/>
      <c r="S13" s="49" t="s">
        <v>9</v>
      </c>
      <c r="T13" s="50"/>
      <c r="U13" s="43"/>
      <c r="V13" s="44"/>
      <c r="W13" s="43"/>
      <c r="X13" s="44"/>
      <c r="Y13" s="43"/>
      <c r="Z13" s="44"/>
      <c r="AA13" s="43"/>
      <c r="AB13" s="46"/>
      <c r="AC13" s="34"/>
      <c r="AE13" s="34"/>
      <c r="AF13" s="47" t="s">
        <v>8</v>
      </c>
      <c r="AG13" s="48"/>
      <c r="AH13" s="49" t="s">
        <v>9</v>
      </c>
      <c r="AI13" s="50"/>
      <c r="AJ13" s="43"/>
      <c r="AK13" s="44"/>
      <c r="AL13" s="43"/>
      <c r="AM13" s="44"/>
      <c r="AN13" s="43"/>
      <c r="AO13" s="44"/>
      <c r="AP13" s="43"/>
      <c r="AQ13" s="46"/>
      <c r="AR13" s="34"/>
    </row>
    <row r="14" spans="1:44" ht="15" customHeight="1" thickBot="1" x14ac:dyDescent="0.3">
      <c r="A14" s="35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5"/>
      <c r="P14" s="35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5"/>
      <c r="AE14" s="35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5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28">
        <f>B19+C19</f>
        <v>0</v>
      </c>
      <c r="C20" s="30"/>
      <c r="D20" s="28">
        <f>D19+E19</f>
        <v>0</v>
      </c>
      <c r="E20" s="30"/>
      <c r="F20" s="28">
        <f>F19+G19</f>
        <v>0</v>
      </c>
      <c r="G20" s="30"/>
      <c r="H20" s="28">
        <f>H19+I19</f>
        <v>0</v>
      </c>
      <c r="I20" s="30"/>
      <c r="J20" s="28">
        <f>J19+K19</f>
        <v>0</v>
      </c>
      <c r="K20" s="30"/>
      <c r="L20" s="28">
        <f>L19+M19</f>
        <v>0</v>
      </c>
      <c r="M20" s="29"/>
      <c r="N20" s="19">
        <f>B20+D20+F20+H20+J20</f>
        <v>0</v>
      </c>
      <c r="P20" s="5" t="s">
        <v>0</v>
      </c>
      <c r="Q20" s="28">
        <f>Q19+R19</f>
        <v>0</v>
      </c>
      <c r="R20" s="30"/>
      <c r="S20" s="28">
        <f>S19+T19</f>
        <v>0</v>
      </c>
      <c r="T20" s="30"/>
      <c r="U20" s="28">
        <f>U19+V19</f>
        <v>0</v>
      </c>
      <c r="V20" s="30"/>
      <c r="W20" s="28">
        <f>W19+X19</f>
        <v>0</v>
      </c>
      <c r="X20" s="30"/>
      <c r="Y20" s="28">
        <f>Y19+Z19</f>
        <v>0</v>
      </c>
      <c r="Z20" s="30"/>
      <c r="AA20" s="28">
        <f>AA19+AB19</f>
        <v>0</v>
      </c>
      <c r="AB20" s="30"/>
      <c r="AC20" s="20">
        <f>Q20+S20+U20+W20+Y20</f>
        <v>0</v>
      </c>
      <c r="AE20" s="5" t="s">
        <v>0</v>
      </c>
      <c r="AF20" s="31" t="str">
        <f>IFERROR(B20/Q20,"N.A.")</f>
        <v>N.A.</v>
      </c>
      <c r="AG20" s="32"/>
      <c r="AH20" s="31" t="str">
        <f>IFERROR(D20/S20,"N.A.")</f>
        <v>N.A.</v>
      </c>
      <c r="AI20" s="32"/>
      <c r="AJ20" s="31" t="str">
        <f>IFERROR(F20/U20,"N.A.")</f>
        <v>N.A.</v>
      </c>
      <c r="AK20" s="32"/>
      <c r="AL20" s="31" t="str">
        <f>IFERROR(H20/W20,"N.A.")</f>
        <v>N.A.</v>
      </c>
      <c r="AM20" s="32"/>
      <c r="AN20" s="31" t="str">
        <f>IFERROR(J20/Y20,"N.A.")</f>
        <v>N.A.</v>
      </c>
      <c r="AO20" s="32"/>
      <c r="AP20" s="31" t="str">
        <f>IFERROR(L20/AA20,"N.A.")</f>
        <v>N.A.</v>
      </c>
      <c r="AQ20" s="32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3" t="s">
        <v>1</v>
      </c>
      <c r="B23" s="36" t="s">
        <v>2</v>
      </c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3" t="s">
        <v>0</v>
      </c>
      <c r="P23" s="33" t="s">
        <v>1</v>
      </c>
      <c r="Q23" s="36" t="s">
        <v>2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3" t="s">
        <v>0</v>
      </c>
      <c r="AE23" s="33" t="s">
        <v>1</v>
      </c>
      <c r="AF23" s="36" t="s">
        <v>2</v>
      </c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3" t="s">
        <v>0</v>
      </c>
    </row>
    <row r="24" spans="1:44" ht="15" customHeight="1" x14ac:dyDescent="0.25">
      <c r="A24" s="34"/>
      <c r="B24" s="38" t="s">
        <v>3</v>
      </c>
      <c r="C24" s="39"/>
      <c r="D24" s="39"/>
      <c r="E24" s="40"/>
      <c r="F24" s="41" t="s">
        <v>4</v>
      </c>
      <c r="G24" s="42"/>
      <c r="H24" s="41" t="s">
        <v>5</v>
      </c>
      <c r="I24" s="42"/>
      <c r="J24" s="41" t="s">
        <v>6</v>
      </c>
      <c r="K24" s="42"/>
      <c r="L24" s="41" t="s">
        <v>7</v>
      </c>
      <c r="M24" s="45"/>
      <c r="N24" s="34"/>
      <c r="P24" s="34"/>
      <c r="Q24" s="38" t="s">
        <v>3</v>
      </c>
      <c r="R24" s="39"/>
      <c r="S24" s="39"/>
      <c r="T24" s="40"/>
      <c r="U24" s="41" t="s">
        <v>4</v>
      </c>
      <c r="V24" s="42"/>
      <c r="W24" s="41" t="s">
        <v>5</v>
      </c>
      <c r="X24" s="42"/>
      <c r="Y24" s="41" t="s">
        <v>6</v>
      </c>
      <c r="Z24" s="42"/>
      <c r="AA24" s="41" t="s">
        <v>7</v>
      </c>
      <c r="AB24" s="45"/>
      <c r="AC24" s="34"/>
      <c r="AE24" s="34"/>
      <c r="AF24" s="38" t="s">
        <v>3</v>
      </c>
      <c r="AG24" s="39"/>
      <c r="AH24" s="39"/>
      <c r="AI24" s="40"/>
      <c r="AJ24" s="41" t="s">
        <v>4</v>
      </c>
      <c r="AK24" s="42"/>
      <c r="AL24" s="41" t="s">
        <v>5</v>
      </c>
      <c r="AM24" s="42"/>
      <c r="AN24" s="41" t="s">
        <v>6</v>
      </c>
      <c r="AO24" s="42"/>
      <c r="AP24" s="41" t="s">
        <v>7</v>
      </c>
      <c r="AQ24" s="45"/>
      <c r="AR24" s="34"/>
    </row>
    <row r="25" spans="1:44" ht="15" customHeight="1" thickBot="1" x14ac:dyDescent="0.3">
      <c r="A25" s="34"/>
      <c r="B25" s="47" t="s">
        <v>8</v>
      </c>
      <c r="C25" s="48"/>
      <c r="D25" s="49" t="s">
        <v>9</v>
      </c>
      <c r="E25" s="50"/>
      <c r="F25" s="43"/>
      <c r="G25" s="44"/>
      <c r="H25" s="43"/>
      <c r="I25" s="44"/>
      <c r="J25" s="43"/>
      <c r="K25" s="44"/>
      <c r="L25" s="43"/>
      <c r="M25" s="46"/>
      <c r="N25" s="34"/>
      <c r="P25" s="34"/>
      <c r="Q25" s="47" t="s">
        <v>8</v>
      </c>
      <c r="R25" s="48"/>
      <c r="S25" s="49" t="s">
        <v>9</v>
      </c>
      <c r="T25" s="50"/>
      <c r="U25" s="43"/>
      <c r="V25" s="44"/>
      <c r="W25" s="43"/>
      <c r="X25" s="44"/>
      <c r="Y25" s="43"/>
      <c r="Z25" s="44"/>
      <c r="AA25" s="43"/>
      <c r="AB25" s="46"/>
      <c r="AC25" s="34"/>
      <c r="AE25" s="34"/>
      <c r="AF25" s="47" t="s">
        <v>8</v>
      </c>
      <c r="AG25" s="48"/>
      <c r="AH25" s="49" t="s">
        <v>9</v>
      </c>
      <c r="AI25" s="50"/>
      <c r="AJ25" s="43"/>
      <c r="AK25" s="44"/>
      <c r="AL25" s="43"/>
      <c r="AM25" s="44"/>
      <c r="AN25" s="43"/>
      <c r="AO25" s="44"/>
      <c r="AP25" s="43"/>
      <c r="AQ25" s="46"/>
      <c r="AR25" s="34"/>
    </row>
    <row r="26" spans="1:44" ht="15" customHeight="1" thickBot="1" x14ac:dyDescent="0.3">
      <c r="A26" s="35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5"/>
      <c r="P26" s="35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5"/>
      <c r="AE26" s="35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5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28">
        <f>B31+C31</f>
        <v>0</v>
      </c>
      <c r="C32" s="30"/>
      <c r="D32" s="28">
        <f>D31+E31</f>
        <v>0</v>
      </c>
      <c r="E32" s="30"/>
      <c r="F32" s="28">
        <f>F31+G31</f>
        <v>0</v>
      </c>
      <c r="G32" s="30"/>
      <c r="H32" s="28">
        <f>H31+I31</f>
        <v>0</v>
      </c>
      <c r="I32" s="30"/>
      <c r="J32" s="28">
        <f>J31+K31</f>
        <v>0</v>
      </c>
      <c r="K32" s="30"/>
      <c r="L32" s="28">
        <f>L31+M31</f>
        <v>0</v>
      </c>
      <c r="M32" s="29"/>
      <c r="N32" s="19">
        <f>B32+D32+F32+H32+J32</f>
        <v>0</v>
      </c>
      <c r="P32" s="5" t="s">
        <v>0</v>
      </c>
      <c r="Q32" s="28">
        <f>Q31+R31</f>
        <v>0</v>
      </c>
      <c r="R32" s="30"/>
      <c r="S32" s="28">
        <f>S31+T31</f>
        <v>0</v>
      </c>
      <c r="T32" s="30"/>
      <c r="U32" s="28">
        <f>U31+V31</f>
        <v>0</v>
      </c>
      <c r="V32" s="30"/>
      <c r="W32" s="28">
        <f>W31+X31</f>
        <v>0</v>
      </c>
      <c r="X32" s="30"/>
      <c r="Y32" s="28">
        <f>Y31+Z31</f>
        <v>0</v>
      </c>
      <c r="Z32" s="30"/>
      <c r="AA32" s="28">
        <f>AA31+AB31</f>
        <v>0</v>
      </c>
      <c r="AB32" s="30"/>
      <c r="AC32" s="20">
        <f>Q32+S32+U32+W32+Y32</f>
        <v>0</v>
      </c>
      <c r="AE32" s="5" t="s">
        <v>0</v>
      </c>
      <c r="AF32" s="31" t="str">
        <f>IFERROR(B32/Q32,"N.A.")</f>
        <v>N.A.</v>
      </c>
      <c r="AG32" s="32"/>
      <c r="AH32" s="31" t="str">
        <f>IFERROR(D32/S32,"N.A.")</f>
        <v>N.A.</v>
      </c>
      <c r="AI32" s="32"/>
      <c r="AJ32" s="31" t="str">
        <f>IFERROR(F32/U32,"N.A.")</f>
        <v>N.A.</v>
      </c>
      <c r="AK32" s="32"/>
      <c r="AL32" s="31" t="str">
        <f>IFERROR(H32/W32,"N.A.")</f>
        <v>N.A.</v>
      </c>
      <c r="AM32" s="32"/>
      <c r="AN32" s="31" t="str">
        <f>IFERROR(J32/Y32,"N.A.")</f>
        <v>N.A.</v>
      </c>
      <c r="AO32" s="32"/>
      <c r="AP32" s="31" t="str">
        <f>IFERROR(L32/AA32,"N.A.")</f>
        <v>N.A.</v>
      </c>
      <c r="AQ32" s="32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3" t="s">
        <v>1</v>
      </c>
      <c r="B35" s="36" t="s">
        <v>2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3" t="s">
        <v>0</v>
      </c>
      <c r="P35" s="33" t="s">
        <v>1</v>
      </c>
      <c r="Q35" s="36" t="s">
        <v>2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3" t="s">
        <v>0</v>
      </c>
      <c r="AE35" s="33" t="s">
        <v>1</v>
      </c>
      <c r="AF35" s="36" t="s">
        <v>2</v>
      </c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3" t="s">
        <v>0</v>
      </c>
    </row>
    <row r="36" spans="1:44" ht="15" customHeight="1" x14ac:dyDescent="0.25">
      <c r="A36" s="34"/>
      <c r="B36" s="38" t="s">
        <v>3</v>
      </c>
      <c r="C36" s="39"/>
      <c r="D36" s="39"/>
      <c r="E36" s="40"/>
      <c r="F36" s="41" t="s">
        <v>4</v>
      </c>
      <c r="G36" s="42"/>
      <c r="H36" s="41" t="s">
        <v>5</v>
      </c>
      <c r="I36" s="42"/>
      <c r="J36" s="41" t="s">
        <v>6</v>
      </c>
      <c r="K36" s="42"/>
      <c r="L36" s="41" t="s">
        <v>7</v>
      </c>
      <c r="M36" s="45"/>
      <c r="N36" s="34"/>
      <c r="P36" s="34"/>
      <c r="Q36" s="38" t="s">
        <v>3</v>
      </c>
      <c r="R36" s="39"/>
      <c r="S36" s="39"/>
      <c r="T36" s="40"/>
      <c r="U36" s="41" t="s">
        <v>4</v>
      </c>
      <c r="V36" s="42"/>
      <c r="W36" s="41" t="s">
        <v>5</v>
      </c>
      <c r="X36" s="42"/>
      <c r="Y36" s="41" t="s">
        <v>6</v>
      </c>
      <c r="Z36" s="42"/>
      <c r="AA36" s="41" t="s">
        <v>7</v>
      </c>
      <c r="AB36" s="45"/>
      <c r="AC36" s="34"/>
      <c r="AE36" s="34"/>
      <c r="AF36" s="38" t="s">
        <v>3</v>
      </c>
      <c r="AG36" s="39"/>
      <c r="AH36" s="39"/>
      <c r="AI36" s="40"/>
      <c r="AJ36" s="41" t="s">
        <v>4</v>
      </c>
      <c r="AK36" s="42"/>
      <c r="AL36" s="41" t="s">
        <v>5</v>
      </c>
      <c r="AM36" s="42"/>
      <c r="AN36" s="41" t="s">
        <v>6</v>
      </c>
      <c r="AO36" s="42"/>
      <c r="AP36" s="41" t="s">
        <v>7</v>
      </c>
      <c r="AQ36" s="45"/>
      <c r="AR36" s="34"/>
    </row>
    <row r="37" spans="1:44" ht="15" customHeight="1" thickBot="1" x14ac:dyDescent="0.3">
      <c r="A37" s="34"/>
      <c r="B37" s="47" t="s">
        <v>8</v>
      </c>
      <c r="C37" s="48"/>
      <c r="D37" s="49" t="s">
        <v>9</v>
      </c>
      <c r="E37" s="50"/>
      <c r="F37" s="43"/>
      <c r="G37" s="44"/>
      <c r="H37" s="43"/>
      <c r="I37" s="44"/>
      <c r="J37" s="43"/>
      <c r="K37" s="44"/>
      <c r="L37" s="43"/>
      <c r="M37" s="46"/>
      <c r="N37" s="34"/>
      <c r="P37" s="34"/>
      <c r="Q37" s="47" t="s">
        <v>8</v>
      </c>
      <c r="R37" s="48"/>
      <c r="S37" s="49" t="s">
        <v>9</v>
      </c>
      <c r="T37" s="50"/>
      <c r="U37" s="43"/>
      <c r="V37" s="44"/>
      <c r="W37" s="43"/>
      <c r="X37" s="44"/>
      <c r="Y37" s="43"/>
      <c r="Z37" s="44"/>
      <c r="AA37" s="43"/>
      <c r="AB37" s="46"/>
      <c r="AC37" s="34"/>
      <c r="AE37" s="34"/>
      <c r="AF37" s="47" t="s">
        <v>8</v>
      </c>
      <c r="AG37" s="48"/>
      <c r="AH37" s="49" t="s">
        <v>9</v>
      </c>
      <c r="AI37" s="50"/>
      <c r="AJ37" s="43"/>
      <c r="AK37" s="44"/>
      <c r="AL37" s="43"/>
      <c r="AM37" s="44"/>
      <c r="AN37" s="43"/>
      <c r="AO37" s="44"/>
      <c r="AP37" s="43"/>
      <c r="AQ37" s="46"/>
      <c r="AR37" s="34"/>
    </row>
    <row r="38" spans="1:44" ht="15" customHeight="1" thickBot="1" x14ac:dyDescent="0.3">
      <c r="A38" s="35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5"/>
      <c r="P38" s="35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5"/>
      <c r="AE38" s="35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5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28">
        <f>B43+C43</f>
        <v>0</v>
      </c>
      <c r="C44" s="30"/>
      <c r="D44" s="28">
        <f>D43+E43</f>
        <v>0</v>
      </c>
      <c r="E44" s="30"/>
      <c r="F44" s="28">
        <f>F43+G43</f>
        <v>0</v>
      </c>
      <c r="G44" s="30"/>
      <c r="H44" s="28">
        <f>H43+I43</f>
        <v>0</v>
      </c>
      <c r="I44" s="30"/>
      <c r="J44" s="28">
        <f>J43+K43</f>
        <v>0</v>
      </c>
      <c r="K44" s="30"/>
      <c r="L44" s="28">
        <f>L43+M43</f>
        <v>0</v>
      </c>
      <c r="M44" s="29"/>
      <c r="N44" s="19">
        <f>B44+D44+F44+H44+J44</f>
        <v>0</v>
      </c>
      <c r="P44" s="5" t="s">
        <v>0</v>
      </c>
      <c r="Q44" s="28">
        <f>Q43+R43</f>
        <v>0</v>
      </c>
      <c r="R44" s="30"/>
      <c r="S44" s="28">
        <f>S43+T43</f>
        <v>0</v>
      </c>
      <c r="T44" s="30"/>
      <c r="U44" s="28">
        <f>U43+V43</f>
        <v>0</v>
      </c>
      <c r="V44" s="30"/>
      <c r="W44" s="28">
        <f>W43+X43</f>
        <v>0</v>
      </c>
      <c r="X44" s="30"/>
      <c r="Y44" s="28">
        <f>Y43+Z43</f>
        <v>0</v>
      </c>
      <c r="Z44" s="30"/>
      <c r="AA44" s="28">
        <f>AA43+AB43</f>
        <v>0</v>
      </c>
      <c r="AB44" s="29"/>
      <c r="AC44" s="19">
        <f>Q44+S44+U44+W44+Y44</f>
        <v>0</v>
      </c>
      <c r="AE44" s="5" t="s">
        <v>0</v>
      </c>
      <c r="AF44" s="31" t="str">
        <f>IFERROR(B44/Q44,"N.A.")</f>
        <v>N.A.</v>
      </c>
      <c r="AG44" s="32"/>
      <c r="AH44" s="31" t="str">
        <f>IFERROR(D44/S44,"N.A.")</f>
        <v>N.A.</v>
      </c>
      <c r="AI44" s="32"/>
      <c r="AJ44" s="31" t="str">
        <f>IFERROR(F44/U44,"N.A.")</f>
        <v>N.A.</v>
      </c>
      <c r="AK44" s="32"/>
      <c r="AL44" s="31" t="str">
        <f>IFERROR(H44/W44,"N.A.")</f>
        <v>N.A.</v>
      </c>
      <c r="AM44" s="32"/>
      <c r="AN44" s="31" t="str">
        <f>IFERROR(J44/Y44,"N.A.")</f>
        <v>N.A.</v>
      </c>
      <c r="AO44" s="32"/>
      <c r="AP44" s="31" t="str">
        <f>IFERROR(L44/AA44,"N.A.")</f>
        <v>N.A.</v>
      </c>
      <c r="AQ44" s="32"/>
      <c r="AR44" s="17" t="str">
        <f>IFERROR(N44/AC44, "N.A.")</f>
        <v>N.A.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946fdfc-da00-409a-95df-cd9f19cc2a9a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2005 T2</dc:title>
  <dc:subject>Matriz Hussmanns Quintana Roo, 2005-T2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2025-12-16T14:18:25Z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